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fiduciariadelnorte-my.sharepoint.com/personal/jhuici_fiduciariadelnorte_com_ar/Documents/Compras/Penitenciaria/SPP 2401/"/>
    </mc:Choice>
  </mc:AlternateContent>
  <xr:revisionPtr revIDLastSave="13" documentId="8_{9B51AA8E-D096-412B-9140-4C7A0D38552C}" xr6:coauthVersionLast="47" xr6:coauthVersionMax="47" xr10:uidLastSave="{EDBC101B-7CC4-4787-96F9-4078498C37CA}"/>
  <bookViews>
    <workbookView xWindow="-120" yWindow="-120" windowWidth="20730" windowHeight="11160" firstSheet="4" activeTab="4" xr2:uid="{89948B22-30FF-4994-8DE6-6295A4659438}"/>
  </bookViews>
  <sheets>
    <sheet name="Resumen" sheetId="12" state="hidden" r:id="rId1"/>
    <sheet name="Adjudicac-Completa" sheetId="10" state="hidden" r:id="rId2"/>
    <sheet name="Adjudicac-CON desestimados" sheetId="11" state="hidden" r:id="rId3"/>
    <sheet name="Adjudicac-Completa (sin 3)" sheetId="13" state="hidden" r:id="rId4"/>
    <sheet name="Planilla de bienes cotizados" sheetId="1" r:id="rId5"/>
    <sheet name="Control" sheetId="2" state="hidden" r:id="rId6"/>
  </sheets>
  <definedNames>
    <definedName name="_xlnm._FilterDatabase" localSheetId="1" hidden="1">'Adjudicac-Completa'!$A$2:$CP$229</definedName>
    <definedName name="_xlnm._FilterDatabase" localSheetId="3" hidden="1">'Adjudicac-Completa (sin 3)'!$A$2:$CS$229</definedName>
    <definedName name="_xlnm._FilterDatabase" localSheetId="2" hidden="1">'Adjudicac-CON desestimados'!$A$2:$CS$228</definedName>
    <definedName name="_xlnm._FilterDatabase" localSheetId="0" hidden="1">Resumen!$A$2:$S$228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CN240" i="13"/>
  <c r="CO240" i="13" s="1"/>
  <c r="CN239" i="13"/>
  <c r="CO239" i="13" s="1"/>
  <c r="CN238" i="13"/>
  <c r="CO238" i="13" s="1"/>
  <c r="CN237" i="13"/>
  <c r="CO237" i="13" s="1"/>
  <c r="CN236" i="13"/>
  <c r="CO236" i="13" s="1"/>
  <c r="CN235" i="13"/>
  <c r="CO235" i="13" s="1"/>
  <c r="CN234" i="13"/>
  <c r="CO234" i="13" s="1"/>
  <c r="CN233" i="13"/>
  <c r="CO233" i="13" s="1"/>
  <c r="CN232" i="13"/>
  <c r="CO232" i="13" s="1"/>
  <c r="CN231" i="13"/>
  <c r="CO231" i="13" s="1"/>
  <c r="CO227" i="13"/>
  <c r="CO226" i="13"/>
  <c r="CO225" i="13"/>
  <c r="CO224" i="13"/>
  <c r="CO223" i="13"/>
  <c r="CO222" i="13"/>
  <c r="CO221" i="13"/>
  <c r="CO220" i="13"/>
  <c r="CO219" i="13"/>
  <c r="CO218" i="13"/>
  <c r="CO217" i="13"/>
  <c r="CO216" i="13"/>
  <c r="CO215" i="13"/>
  <c r="CO214" i="13"/>
  <c r="CO213" i="13"/>
  <c r="CO212" i="13"/>
  <c r="CO211" i="13"/>
  <c r="CO210" i="13"/>
  <c r="CO209" i="13"/>
  <c r="CO208" i="13"/>
  <c r="CO207" i="13"/>
  <c r="CO206" i="13"/>
  <c r="CO205" i="13"/>
  <c r="CO204" i="13"/>
  <c r="CO203" i="13"/>
  <c r="CO202" i="13"/>
  <c r="CO201" i="13"/>
  <c r="CO200" i="13"/>
  <c r="CO199" i="13"/>
  <c r="CO198" i="13"/>
  <c r="CO197" i="13"/>
  <c r="CO196" i="13"/>
  <c r="CO195" i="13"/>
  <c r="CO194" i="13"/>
  <c r="CO193" i="13"/>
  <c r="CO192" i="13"/>
  <c r="CO191" i="13"/>
  <c r="CO190" i="13"/>
  <c r="CO189" i="13"/>
  <c r="CO188" i="13"/>
  <c r="CO187" i="13"/>
  <c r="CO186" i="13"/>
  <c r="CO185" i="13"/>
  <c r="CO184" i="13"/>
  <c r="CO183" i="13"/>
  <c r="CO182" i="13"/>
  <c r="CO181" i="13"/>
  <c r="CO180" i="13"/>
  <c r="CO179" i="13"/>
  <c r="CO178" i="13"/>
  <c r="CO177" i="13"/>
  <c r="CO176" i="13"/>
  <c r="CO175" i="13"/>
  <c r="CO174" i="13"/>
  <c r="CO173" i="13"/>
  <c r="CO172" i="13"/>
  <c r="CO171" i="13"/>
  <c r="CO170" i="13"/>
  <c r="CO169" i="13"/>
  <c r="CO168" i="13"/>
  <c r="CO167" i="13"/>
  <c r="CO166" i="13"/>
  <c r="CO165" i="13"/>
  <c r="CO164" i="13"/>
  <c r="CO163" i="13"/>
  <c r="CO162" i="13"/>
  <c r="CO161" i="13"/>
  <c r="CO160" i="13"/>
  <c r="CO159" i="13"/>
  <c r="CO158" i="13"/>
  <c r="CO157" i="13"/>
  <c r="CO156" i="13"/>
  <c r="CO155" i="13"/>
  <c r="CO154" i="13"/>
  <c r="CO153" i="13"/>
  <c r="CO152" i="13"/>
  <c r="CO151" i="13"/>
  <c r="CO150" i="13"/>
  <c r="CO149" i="13"/>
  <c r="CO148" i="13"/>
  <c r="CO147" i="13"/>
  <c r="CO146" i="13"/>
  <c r="CO145" i="13"/>
  <c r="CO144" i="13"/>
  <c r="CO143" i="13"/>
  <c r="CO142" i="13"/>
  <c r="CO141" i="13"/>
  <c r="CO140" i="13"/>
  <c r="CO139" i="13"/>
  <c r="CO138" i="13"/>
  <c r="CO137" i="13"/>
  <c r="CO136" i="13"/>
  <c r="CO135" i="13"/>
  <c r="CO134" i="13"/>
  <c r="CO133" i="13"/>
  <c r="CO132" i="13"/>
  <c r="CO131" i="13"/>
  <c r="CO130" i="13"/>
  <c r="CO129" i="13"/>
  <c r="CO128" i="13"/>
  <c r="CO127" i="13"/>
  <c r="CO126" i="13"/>
  <c r="CO125" i="13"/>
  <c r="CO124" i="13"/>
  <c r="CO123" i="13"/>
  <c r="CO122" i="13"/>
  <c r="CO121" i="13"/>
  <c r="CO120" i="13"/>
  <c r="CO119" i="13"/>
  <c r="CO118" i="13"/>
  <c r="CO117" i="13"/>
  <c r="CO116" i="13"/>
  <c r="CO115" i="13"/>
  <c r="CO114" i="13"/>
  <c r="CO113" i="13"/>
  <c r="CO112" i="13"/>
  <c r="CO111" i="13"/>
  <c r="CO110" i="13"/>
  <c r="CO109" i="13"/>
  <c r="CO108" i="13"/>
  <c r="CO107" i="13"/>
  <c r="CO106" i="13"/>
  <c r="CO105" i="13"/>
  <c r="CO104" i="13"/>
  <c r="CO103" i="13"/>
  <c r="CO102" i="13"/>
  <c r="CO101" i="13"/>
  <c r="CO100" i="13"/>
  <c r="CO99" i="13"/>
  <c r="CO98" i="13"/>
  <c r="CO97" i="13"/>
  <c r="CO96" i="13"/>
  <c r="CO95" i="13"/>
  <c r="CO94" i="13"/>
  <c r="CO93" i="13"/>
  <c r="CO92" i="13"/>
  <c r="CO91" i="13"/>
  <c r="CO90" i="13"/>
  <c r="CO89" i="13"/>
  <c r="CO88" i="13"/>
  <c r="CO87" i="13"/>
  <c r="CO86" i="13"/>
  <c r="CO85" i="13"/>
  <c r="CO84" i="13"/>
  <c r="CO83" i="13"/>
  <c r="CO82" i="13"/>
  <c r="CO81" i="13"/>
  <c r="CO80" i="13"/>
  <c r="CO79" i="13"/>
  <c r="CO78" i="13"/>
  <c r="CO77" i="13"/>
  <c r="CO76" i="13"/>
  <c r="CO75" i="13"/>
  <c r="CO74" i="13"/>
  <c r="CO73" i="13"/>
  <c r="CO72" i="13"/>
  <c r="CO71" i="13"/>
  <c r="CO70" i="13"/>
  <c r="CO69" i="13"/>
  <c r="CO68" i="13"/>
  <c r="CO67" i="13"/>
  <c r="CO66" i="13"/>
  <c r="CO65" i="13"/>
  <c r="CO64" i="13"/>
  <c r="CO63" i="13"/>
  <c r="CO62" i="13"/>
  <c r="CO61" i="13"/>
  <c r="CO60" i="13"/>
  <c r="CO59" i="13"/>
  <c r="CO58" i="13"/>
  <c r="CO57" i="13"/>
  <c r="CO56" i="13"/>
  <c r="CO55" i="13"/>
  <c r="CO54" i="13"/>
  <c r="CO53" i="13"/>
  <c r="CO52" i="13"/>
  <c r="CO51" i="13"/>
  <c r="CO50" i="13"/>
  <c r="CO49" i="13"/>
  <c r="CO48" i="13"/>
  <c r="CO47" i="13"/>
  <c r="CO46" i="13"/>
  <c r="CO45" i="13"/>
  <c r="CO44" i="13"/>
  <c r="CO43" i="13"/>
  <c r="CO42" i="13"/>
  <c r="CO41" i="13"/>
  <c r="CO40" i="13"/>
  <c r="CO39" i="13"/>
  <c r="CO38" i="13"/>
  <c r="CO37" i="13"/>
  <c r="CO36" i="13"/>
  <c r="CO35" i="13"/>
  <c r="CO34" i="13"/>
  <c r="CO33" i="13"/>
  <c r="CO32" i="13"/>
  <c r="CO31" i="13"/>
  <c r="CO30" i="13"/>
  <c r="CO29" i="13"/>
  <c r="CO28" i="13"/>
  <c r="CO27" i="13"/>
  <c r="CO26" i="13"/>
  <c r="CO25" i="13"/>
  <c r="CO24" i="13"/>
  <c r="CO23" i="13"/>
  <c r="CO22" i="13"/>
  <c r="CO21" i="13"/>
  <c r="CO20" i="13"/>
  <c r="CO19" i="13"/>
  <c r="CO18" i="13"/>
  <c r="CO17" i="13"/>
  <c r="CO16" i="13"/>
  <c r="CO15" i="13"/>
  <c r="CO14" i="13"/>
  <c r="CO13" i="13"/>
  <c r="CO12" i="13"/>
  <c r="CO11" i="13"/>
  <c r="CO10" i="13"/>
  <c r="CO9" i="13"/>
  <c r="CO8" i="13"/>
  <c r="CO7" i="13"/>
  <c r="CO6" i="13"/>
  <c r="CO5" i="13"/>
  <c r="CO4" i="13"/>
  <c r="CO3" i="13"/>
  <c r="CG228" i="13"/>
  <c r="CI228" i="13"/>
  <c r="C228" i="13"/>
  <c r="CQ227" i="13"/>
  <c r="CK227" i="13"/>
  <c r="CR227" i="13" s="1"/>
  <c r="CJ227" i="13"/>
  <c r="CQ226" i="13"/>
  <c r="CK226" i="13"/>
  <c r="CR226" i="13" s="1"/>
  <c r="CJ226" i="13"/>
  <c r="CQ225" i="13"/>
  <c r="CK225" i="13"/>
  <c r="CR225" i="13" s="1"/>
  <c r="CJ225" i="13"/>
  <c r="CQ224" i="13"/>
  <c r="CK224" i="13"/>
  <c r="CR224" i="13" s="1"/>
  <c r="CJ224" i="13"/>
  <c r="CQ223" i="13"/>
  <c r="CK223" i="13"/>
  <c r="CR223" i="13" s="1"/>
  <c r="CJ223" i="13"/>
  <c r="CQ222" i="13"/>
  <c r="CK222" i="13"/>
  <c r="CR222" i="13" s="1"/>
  <c r="CJ222" i="13"/>
  <c r="CQ221" i="13"/>
  <c r="CK221" i="13"/>
  <c r="CR221" i="13" s="1"/>
  <c r="CJ221" i="13"/>
  <c r="CQ220" i="13"/>
  <c r="CK220" i="13"/>
  <c r="CR220" i="13" s="1"/>
  <c r="CJ220" i="13"/>
  <c r="CQ219" i="13"/>
  <c r="CK219" i="13"/>
  <c r="CR219" i="13" s="1"/>
  <c r="CJ219" i="13"/>
  <c r="CQ218" i="13"/>
  <c r="CK218" i="13"/>
  <c r="CR218" i="13" s="1"/>
  <c r="CJ218" i="13"/>
  <c r="CQ217" i="13"/>
  <c r="CK217" i="13"/>
  <c r="CR217" i="13" s="1"/>
  <c r="CJ217" i="13"/>
  <c r="CQ216" i="13"/>
  <c r="CK216" i="13"/>
  <c r="CR216" i="13" s="1"/>
  <c r="CJ216" i="13"/>
  <c r="CQ215" i="13"/>
  <c r="CK215" i="13"/>
  <c r="CR215" i="13" s="1"/>
  <c r="CJ215" i="13"/>
  <c r="CQ214" i="13"/>
  <c r="CK214" i="13"/>
  <c r="CR214" i="13" s="1"/>
  <c r="CJ214" i="13"/>
  <c r="CQ213" i="13"/>
  <c r="CK213" i="13"/>
  <c r="CR213" i="13" s="1"/>
  <c r="CJ213" i="13"/>
  <c r="CQ212" i="13"/>
  <c r="CK212" i="13"/>
  <c r="CR212" i="13" s="1"/>
  <c r="CJ212" i="13"/>
  <c r="CQ211" i="13"/>
  <c r="CK211" i="13"/>
  <c r="CR211" i="13" s="1"/>
  <c r="CJ211" i="13"/>
  <c r="CQ210" i="13"/>
  <c r="CK210" i="13"/>
  <c r="CR210" i="13" s="1"/>
  <c r="CJ210" i="13"/>
  <c r="CQ209" i="13"/>
  <c r="CK209" i="13"/>
  <c r="CJ209" i="13"/>
  <c r="CQ208" i="13"/>
  <c r="CK208" i="13"/>
  <c r="CR208" i="13" s="1"/>
  <c r="CJ208" i="13"/>
  <c r="CQ207" i="13"/>
  <c r="CK207" i="13"/>
  <c r="CR207" i="13" s="1"/>
  <c r="CJ207" i="13"/>
  <c r="CQ206" i="13"/>
  <c r="CR206" i="13" s="1"/>
  <c r="CK206" i="13"/>
  <c r="CJ206" i="13"/>
  <c r="CQ205" i="13"/>
  <c r="CK205" i="13"/>
  <c r="CR205" i="13" s="1"/>
  <c r="CJ205" i="13"/>
  <c r="CQ204" i="13"/>
  <c r="CK204" i="13"/>
  <c r="CR204" i="13" s="1"/>
  <c r="CJ204" i="13"/>
  <c r="CQ203" i="13"/>
  <c r="CK203" i="13"/>
  <c r="CJ203" i="13"/>
  <c r="CQ202" i="13"/>
  <c r="CK202" i="13"/>
  <c r="CR202" i="13" s="1"/>
  <c r="CJ202" i="13"/>
  <c r="CQ201" i="13"/>
  <c r="CK201" i="13"/>
  <c r="CJ201" i="13"/>
  <c r="CQ200" i="13"/>
  <c r="CK200" i="13"/>
  <c r="CR200" i="13" s="1"/>
  <c r="CJ200" i="13"/>
  <c r="CQ199" i="13"/>
  <c r="CK199" i="13"/>
  <c r="CR199" i="13" s="1"/>
  <c r="CJ199" i="13"/>
  <c r="CQ198" i="13"/>
  <c r="CK198" i="13"/>
  <c r="CR198" i="13" s="1"/>
  <c r="CJ198" i="13"/>
  <c r="CQ197" i="13"/>
  <c r="CK197" i="13"/>
  <c r="CR197" i="13" s="1"/>
  <c r="CJ197" i="13"/>
  <c r="CQ196" i="13"/>
  <c r="CK196" i="13"/>
  <c r="CR196" i="13" s="1"/>
  <c r="CJ196" i="13"/>
  <c r="CQ195" i="13"/>
  <c r="CK195" i="13"/>
  <c r="CR195" i="13" s="1"/>
  <c r="CJ195" i="13"/>
  <c r="CQ194" i="13"/>
  <c r="CK194" i="13"/>
  <c r="CR194" i="13" s="1"/>
  <c r="CJ194" i="13"/>
  <c r="CQ193" i="13"/>
  <c r="CK193" i="13"/>
  <c r="CR193" i="13" s="1"/>
  <c r="CJ193" i="13"/>
  <c r="CQ192" i="13"/>
  <c r="CK192" i="13"/>
  <c r="CR192" i="13" s="1"/>
  <c r="CJ192" i="13"/>
  <c r="CQ191" i="13"/>
  <c r="CK191" i="13"/>
  <c r="CR191" i="13" s="1"/>
  <c r="CJ191" i="13"/>
  <c r="CQ190" i="13"/>
  <c r="CK190" i="13"/>
  <c r="CR190" i="13" s="1"/>
  <c r="CJ190" i="13"/>
  <c r="CQ189" i="13"/>
  <c r="CK189" i="13"/>
  <c r="CR189" i="13" s="1"/>
  <c r="CJ189" i="13"/>
  <c r="CQ188" i="13"/>
  <c r="CK188" i="13"/>
  <c r="CR188" i="13" s="1"/>
  <c r="CJ188" i="13"/>
  <c r="CQ187" i="13"/>
  <c r="CK187" i="13"/>
  <c r="CR187" i="13" s="1"/>
  <c r="CJ187" i="13"/>
  <c r="CQ186" i="13"/>
  <c r="CK186" i="13"/>
  <c r="CR186" i="13" s="1"/>
  <c r="CJ186" i="13"/>
  <c r="CQ185" i="13"/>
  <c r="CK185" i="13"/>
  <c r="CR185" i="13" s="1"/>
  <c r="CJ185" i="13"/>
  <c r="CQ184" i="13"/>
  <c r="CK184" i="13"/>
  <c r="CR184" i="13" s="1"/>
  <c r="CJ184" i="13"/>
  <c r="CQ183" i="13"/>
  <c r="CK183" i="13"/>
  <c r="CR183" i="13" s="1"/>
  <c r="CJ183" i="13"/>
  <c r="CQ182" i="13"/>
  <c r="CK182" i="13"/>
  <c r="CR182" i="13" s="1"/>
  <c r="CJ182" i="13"/>
  <c r="CQ181" i="13"/>
  <c r="CK181" i="13"/>
  <c r="CR181" i="13" s="1"/>
  <c r="CJ181" i="13"/>
  <c r="CQ180" i="13"/>
  <c r="CK180" i="13"/>
  <c r="CR180" i="13" s="1"/>
  <c r="CJ180" i="13"/>
  <c r="CQ179" i="13"/>
  <c r="CK179" i="13"/>
  <c r="CR179" i="13" s="1"/>
  <c r="CJ179" i="13"/>
  <c r="CQ178" i="13"/>
  <c r="CK178" i="13"/>
  <c r="CJ178" i="13"/>
  <c r="CQ177" i="13"/>
  <c r="CK177" i="13"/>
  <c r="CR177" i="13" s="1"/>
  <c r="CJ177" i="13"/>
  <c r="CQ176" i="13"/>
  <c r="CK176" i="13"/>
  <c r="CR176" i="13" s="1"/>
  <c r="CJ176" i="13"/>
  <c r="CQ175" i="13"/>
  <c r="CK175" i="13"/>
  <c r="CR175" i="13" s="1"/>
  <c r="CJ175" i="13"/>
  <c r="CQ174" i="13"/>
  <c r="CR174" i="13" s="1"/>
  <c r="CK174" i="13"/>
  <c r="CJ174" i="13"/>
  <c r="CQ173" i="13"/>
  <c r="CK173" i="13"/>
  <c r="CR173" i="13" s="1"/>
  <c r="CJ173" i="13"/>
  <c r="CQ172" i="13"/>
  <c r="CK172" i="13"/>
  <c r="CR172" i="13" s="1"/>
  <c r="CJ172" i="13"/>
  <c r="CQ171" i="13"/>
  <c r="CK171" i="13"/>
  <c r="CR171" i="13" s="1"/>
  <c r="CJ171" i="13"/>
  <c r="CQ170" i="13"/>
  <c r="CK170" i="13"/>
  <c r="CR170" i="13" s="1"/>
  <c r="CJ170" i="13"/>
  <c r="CQ169" i="13"/>
  <c r="CK169" i="13"/>
  <c r="CJ169" i="13"/>
  <c r="CQ168" i="13"/>
  <c r="CK168" i="13"/>
  <c r="CR168" i="13" s="1"/>
  <c r="CJ168" i="13"/>
  <c r="CQ167" i="13"/>
  <c r="CK167" i="13"/>
  <c r="CR167" i="13" s="1"/>
  <c r="CJ167" i="13"/>
  <c r="CQ166" i="13"/>
  <c r="CK166" i="13"/>
  <c r="CR166" i="13" s="1"/>
  <c r="CJ166" i="13"/>
  <c r="CQ165" i="13"/>
  <c r="CR165" i="13" s="1"/>
  <c r="CK165" i="13"/>
  <c r="CJ165" i="13"/>
  <c r="CQ164" i="13"/>
  <c r="CK164" i="13"/>
  <c r="CR164" i="13" s="1"/>
  <c r="CJ164" i="13"/>
  <c r="CQ163" i="13"/>
  <c r="CK163" i="13"/>
  <c r="CR163" i="13" s="1"/>
  <c r="CJ163" i="13"/>
  <c r="CQ162" i="13"/>
  <c r="CK162" i="13"/>
  <c r="CR162" i="13" s="1"/>
  <c r="CJ162" i="13"/>
  <c r="CQ161" i="13"/>
  <c r="CK161" i="13"/>
  <c r="CR161" i="13" s="1"/>
  <c r="CJ161" i="13"/>
  <c r="CQ160" i="13"/>
  <c r="CR160" i="13" s="1"/>
  <c r="CS160" i="13" s="1"/>
  <c r="CK160" i="13"/>
  <c r="CJ160" i="13"/>
  <c r="CQ159" i="13"/>
  <c r="CK159" i="13"/>
  <c r="CR159" i="13" s="1"/>
  <c r="CJ159" i="13"/>
  <c r="CQ158" i="13"/>
  <c r="CK158" i="13"/>
  <c r="CR158" i="13" s="1"/>
  <c r="CJ158" i="13"/>
  <c r="CQ157" i="13"/>
  <c r="CK157" i="13"/>
  <c r="CR157" i="13" s="1"/>
  <c r="CJ157" i="13"/>
  <c r="CQ156" i="13"/>
  <c r="CK156" i="13"/>
  <c r="CJ156" i="13"/>
  <c r="CQ155" i="13"/>
  <c r="CK155" i="13"/>
  <c r="CR155" i="13" s="1"/>
  <c r="CJ155" i="13"/>
  <c r="CQ154" i="13"/>
  <c r="CK154" i="13"/>
  <c r="CR154" i="13" s="1"/>
  <c r="CJ154" i="13"/>
  <c r="CQ153" i="13"/>
  <c r="CK153" i="13"/>
  <c r="CR153" i="13" s="1"/>
  <c r="CJ153" i="13"/>
  <c r="CQ152" i="13"/>
  <c r="CK152" i="13"/>
  <c r="CR152" i="13" s="1"/>
  <c r="CJ152" i="13"/>
  <c r="CQ151" i="13"/>
  <c r="CK151" i="13"/>
  <c r="CJ151" i="13"/>
  <c r="CQ150" i="13"/>
  <c r="CK150" i="13"/>
  <c r="CR150" i="13" s="1"/>
  <c r="CJ150" i="13"/>
  <c r="CQ149" i="13"/>
  <c r="CK149" i="13"/>
  <c r="CR149" i="13" s="1"/>
  <c r="CJ149" i="13"/>
  <c r="CQ148" i="13"/>
  <c r="CK148" i="13"/>
  <c r="CR148" i="13" s="1"/>
  <c r="CJ148" i="13"/>
  <c r="CQ147" i="13"/>
  <c r="CK147" i="13"/>
  <c r="CJ147" i="13"/>
  <c r="CQ146" i="13"/>
  <c r="CK146" i="13"/>
  <c r="CR146" i="13" s="1"/>
  <c r="CJ146" i="13"/>
  <c r="CQ145" i="13"/>
  <c r="CK145" i="13"/>
  <c r="CR145" i="13" s="1"/>
  <c r="CJ145" i="13"/>
  <c r="CQ144" i="13"/>
  <c r="CK144" i="13"/>
  <c r="CR144" i="13" s="1"/>
  <c r="CJ144" i="13"/>
  <c r="CQ143" i="13"/>
  <c r="CK143" i="13"/>
  <c r="CR143" i="13" s="1"/>
  <c r="CJ143" i="13"/>
  <c r="CQ142" i="13"/>
  <c r="CK142" i="13"/>
  <c r="CR142" i="13" s="1"/>
  <c r="CJ142" i="13"/>
  <c r="CQ141" i="13"/>
  <c r="CK141" i="13"/>
  <c r="CR141" i="13" s="1"/>
  <c r="CJ141" i="13"/>
  <c r="CQ140" i="13"/>
  <c r="CK140" i="13"/>
  <c r="CR140" i="13" s="1"/>
  <c r="CJ140" i="13"/>
  <c r="CQ139" i="13"/>
  <c r="CK139" i="13"/>
  <c r="CR139" i="13" s="1"/>
  <c r="CJ139" i="13"/>
  <c r="CQ138" i="13"/>
  <c r="CK138" i="13"/>
  <c r="CJ138" i="13"/>
  <c r="CQ137" i="13"/>
  <c r="CK137" i="13"/>
  <c r="CR137" i="13" s="1"/>
  <c r="CJ137" i="13"/>
  <c r="CQ136" i="13"/>
  <c r="CK136" i="13"/>
  <c r="CR136" i="13" s="1"/>
  <c r="CJ136" i="13"/>
  <c r="CQ135" i="13"/>
  <c r="CK135" i="13"/>
  <c r="CR135" i="13" s="1"/>
  <c r="CJ135" i="13"/>
  <c r="CQ134" i="13"/>
  <c r="CK134" i="13"/>
  <c r="CR134" i="13" s="1"/>
  <c r="CJ134" i="13"/>
  <c r="CQ133" i="13"/>
  <c r="CR133" i="13" s="1"/>
  <c r="CK133" i="13"/>
  <c r="CJ133" i="13"/>
  <c r="CQ132" i="13"/>
  <c r="CK132" i="13"/>
  <c r="CR132" i="13" s="1"/>
  <c r="CJ132" i="13"/>
  <c r="CQ131" i="13"/>
  <c r="CK131" i="13"/>
  <c r="CR131" i="13" s="1"/>
  <c r="CJ131" i="13"/>
  <c r="CQ130" i="13"/>
  <c r="CK130" i="13"/>
  <c r="CR130" i="13" s="1"/>
  <c r="CJ130" i="13"/>
  <c r="CQ129" i="13"/>
  <c r="CK129" i="13"/>
  <c r="CJ129" i="13"/>
  <c r="CQ128" i="13"/>
  <c r="CK128" i="13"/>
  <c r="CR128" i="13" s="1"/>
  <c r="CJ128" i="13"/>
  <c r="CQ127" i="13"/>
  <c r="CK127" i="13"/>
  <c r="CR127" i="13" s="1"/>
  <c r="CJ127" i="13"/>
  <c r="CQ126" i="13"/>
  <c r="CK126" i="13"/>
  <c r="CR126" i="13" s="1"/>
  <c r="CJ126" i="13"/>
  <c r="CQ125" i="13"/>
  <c r="CK125" i="13"/>
  <c r="CR125" i="13" s="1"/>
  <c r="CJ125" i="13"/>
  <c r="CQ124" i="13"/>
  <c r="CK124" i="13"/>
  <c r="CR124" i="13" s="1"/>
  <c r="CJ124" i="13"/>
  <c r="CQ123" i="13"/>
  <c r="CK123" i="13"/>
  <c r="CR123" i="13" s="1"/>
  <c r="CJ123" i="13"/>
  <c r="CQ122" i="13"/>
  <c r="CK122" i="13"/>
  <c r="CR122" i="13" s="1"/>
  <c r="CJ122" i="13"/>
  <c r="CQ121" i="13"/>
  <c r="CK121" i="13"/>
  <c r="CR121" i="13" s="1"/>
  <c r="CJ121" i="13"/>
  <c r="CQ120" i="13"/>
  <c r="CR120" i="13" s="1"/>
  <c r="CS120" i="13" s="1"/>
  <c r="CK120" i="13"/>
  <c r="CJ120" i="13"/>
  <c r="CQ119" i="13"/>
  <c r="CK119" i="13"/>
  <c r="CR119" i="13" s="1"/>
  <c r="CJ119" i="13"/>
  <c r="CQ118" i="13"/>
  <c r="CK118" i="13"/>
  <c r="CR118" i="13" s="1"/>
  <c r="CJ118" i="13"/>
  <c r="CQ117" i="13"/>
  <c r="CK117" i="13"/>
  <c r="CR117" i="13" s="1"/>
  <c r="CJ117" i="13"/>
  <c r="CQ116" i="13"/>
  <c r="CK116" i="13"/>
  <c r="CR116" i="13" s="1"/>
  <c r="CJ116" i="13"/>
  <c r="CQ115" i="13"/>
  <c r="CK115" i="13"/>
  <c r="CR115" i="13" s="1"/>
  <c r="CJ115" i="13"/>
  <c r="CQ114" i="13"/>
  <c r="CK114" i="13"/>
  <c r="CR114" i="13" s="1"/>
  <c r="CJ114" i="13"/>
  <c r="CQ113" i="13"/>
  <c r="CK113" i="13"/>
  <c r="CR113" i="13" s="1"/>
  <c r="CJ113" i="13"/>
  <c r="CQ112" i="13"/>
  <c r="CK112" i="13"/>
  <c r="CR112" i="13" s="1"/>
  <c r="CJ112" i="13"/>
  <c r="CQ111" i="13"/>
  <c r="CK111" i="13"/>
  <c r="CJ111" i="13"/>
  <c r="CQ110" i="13"/>
  <c r="CR110" i="13" s="1"/>
  <c r="CK110" i="13"/>
  <c r="CJ110" i="13"/>
  <c r="CQ109" i="13"/>
  <c r="CK109" i="13"/>
  <c r="CR109" i="13" s="1"/>
  <c r="CJ109" i="13"/>
  <c r="CQ108" i="13"/>
  <c r="CK108" i="13"/>
  <c r="CR108" i="13" s="1"/>
  <c r="CJ108" i="13"/>
  <c r="CQ107" i="13"/>
  <c r="CK107" i="13"/>
  <c r="CR107" i="13" s="1"/>
  <c r="CJ107" i="13"/>
  <c r="CQ106" i="13"/>
  <c r="CK106" i="13"/>
  <c r="CR106" i="13" s="1"/>
  <c r="CJ106" i="13"/>
  <c r="CQ105" i="13"/>
  <c r="CK105" i="13"/>
  <c r="CR105" i="13" s="1"/>
  <c r="CJ105" i="13"/>
  <c r="CQ104" i="13"/>
  <c r="CK104" i="13"/>
  <c r="CR104" i="13" s="1"/>
  <c r="CJ104" i="13"/>
  <c r="CQ103" i="13"/>
  <c r="CK103" i="13"/>
  <c r="CR103" i="13" s="1"/>
  <c r="CJ103" i="13"/>
  <c r="CQ102" i="13"/>
  <c r="CR102" i="13" s="1"/>
  <c r="CK102" i="13"/>
  <c r="CJ102" i="13"/>
  <c r="CQ101" i="13"/>
  <c r="CK101" i="13"/>
  <c r="CR101" i="13" s="1"/>
  <c r="CJ101" i="13"/>
  <c r="CQ100" i="13"/>
  <c r="CK100" i="13"/>
  <c r="CR100" i="13" s="1"/>
  <c r="CJ100" i="13"/>
  <c r="CQ99" i="13"/>
  <c r="CK99" i="13"/>
  <c r="CR99" i="13" s="1"/>
  <c r="CJ99" i="13"/>
  <c r="CQ98" i="13"/>
  <c r="CK98" i="13"/>
  <c r="CJ98" i="13"/>
  <c r="CQ97" i="13"/>
  <c r="CK97" i="13"/>
  <c r="CR97" i="13" s="1"/>
  <c r="CJ97" i="13"/>
  <c r="CQ96" i="13"/>
  <c r="CK96" i="13"/>
  <c r="CR96" i="13" s="1"/>
  <c r="CJ96" i="13"/>
  <c r="CQ95" i="13"/>
  <c r="CK95" i="13"/>
  <c r="CR95" i="13" s="1"/>
  <c r="CJ95" i="13"/>
  <c r="CQ94" i="13"/>
  <c r="CK94" i="13"/>
  <c r="CR94" i="13" s="1"/>
  <c r="CJ94" i="13"/>
  <c r="CQ93" i="13"/>
  <c r="CR93" i="13" s="1"/>
  <c r="CK93" i="13"/>
  <c r="CJ93" i="13"/>
  <c r="CQ92" i="13"/>
  <c r="CK92" i="13"/>
  <c r="CR92" i="13" s="1"/>
  <c r="CJ92" i="13"/>
  <c r="CQ91" i="13"/>
  <c r="CK91" i="13"/>
  <c r="CR91" i="13" s="1"/>
  <c r="CJ91" i="13"/>
  <c r="CR90" i="13"/>
  <c r="CQ90" i="13"/>
  <c r="CR89" i="13"/>
  <c r="CQ89" i="13"/>
  <c r="CQ88" i="13"/>
  <c r="CK88" i="13"/>
  <c r="CR88" i="13" s="1"/>
  <c r="CJ88" i="13"/>
  <c r="CQ87" i="13"/>
  <c r="CK87" i="13"/>
  <c r="CR87" i="13" s="1"/>
  <c r="CJ87" i="13"/>
  <c r="CQ86" i="13"/>
  <c r="CS86" i="13" s="1"/>
  <c r="CK86" i="13"/>
  <c r="CJ86" i="13"/>
  <c r="CQ85" i="13"/>
  <c r="CS85" i="13" s="1"/>
  <c r="CK85" i="13"/>
  <c r="CJ85" i="13"/>
  <c r="CQ84" i="13"/>
  <c r="CK84" i="13"/>
  <c r="CR84" i="13" s="1"/>
  <c r="CJ84" i="13"/>
  <c r="CQ83" i="13"/>
  <c r="CK83" i="13"/>
  <c r="CR83" i="13" s="1"/>
  <c r="CJ83" i="13"/>
  <c r="CQ82" i="13"/>
  <c r="CK82" i="13"/>
  <c r="CR82" i="13" s="1"/>
  <c r="CJ82" i="13"/>
  <c r="CQ81" i="13"/>
  <c r="CK81" i="13"/>
  <c r="CR81" i="13" s="1"/>
  <c r="CJ81" i="13"/>
  <c r="CQ80" i="13"/>
  <c r="CK80" i="13"/>
  <c r="CR80" i="13" s="1"/>
  <c r="CJ80" i="13"/>
  <c r="CQ79" i="13"/>
  <c r="CK79" i="13"/>
  <c r="CR79" i="13" s="1"/>
  <c r="CJ79" i="13"/>
  <c r="CQ78" i="13"/>
  <c r="CK78" i="13"/>
  <c r="CR78" i="13" s="1"/>
  <c r="CJ78" i="13"/>
  <c r="CQ77" i="13"/>
  <c r="CK77" i="13"/>
  <c r="CR77" i="13" s="1"/>
  <c r="CJ77" i="13"/>
  <c r="CQ76" i="13"/>
  <c r="CK76" i="13"/>
  <c r="CR76" i="13" s="1"/>
  <c r="CJ76" i="13"/>
  <c r="CQ75" i="13"/>
  <c r="CK75" i="13"/>
  <c r="CR75" i="13" s="1"/>
  <c r="CJ75" i="13"/>
  <c r="CQ74" i="13"/>
  <c r="CK74" i="13"/>
  <c r="CR74" i="13" s="1"/>
  <c r="CJ74" i="13"/>
  <c r="CQ73" i="13"/>
  <c r="CK73" i="13"/>
  <c r="CR73" i="13" s="1"/>
  <c r="CJ73" i="13"/>
  <c r="CQ72" i="13"/>
  <c r="CK72" i="13"/>
  <c r="CR72" i="13" s="1"/>
  <c r="CJ72" i="13"/>
  <c r="CQ71" i="13"/>
  <c r="CK71" i="13"/>
  <c r="CR71" i="13" s="1"/>
  <c r="CJ71" i="13"/>
  <c r="CQ70" i="13"/>
  <c r="CK70" i="13"/>
  <c r="CR70" i="13" s="1"/>
  <c r="CJ70" i="13"/>
  <c r="CQ69" i="13"/>
  <c r="CK69" i="13"/>
  <c r="CR69" i="13" s="1"/>
  <c r="CJ69" i="13"/>
  <c r="CQ68" i="13"/>
  <c r="CK68" i="13"/>
  <c r="CR68" i="13" s="1"/>
  <c r="CJ68" i="13"/>
  <c r="CQ67" i="13"/>
  <c r="CK67" i="13"/>
  <c r="CR67" i="13" s="1"/>
  <c r="CJ67" i="13"/>
  <c r="CQ66" i="13"/>
  <c r="CK66" i="13"/>
  <c r="CR66" i="13" s="1"/>
  <c r="CJ66" i="13"/>
  <c r="CQ65" i="13"/>
  <c r="CK65" i="13"/>
  <c r="CR65" i="13" s="1"/>
  <c r="CJ65" i="13"/>
  <c r="CQ64" i="13"/>
  <c r="CK64" i="13"/>
  <c r="CR64" i="13" s="1"/>
  <c r="CJ64" i="13"/>
  <c r="CQ63" i="13"/>
  <c r="CK63" i="13"/>
  <c r="CR63" i="13" s="1"/>
  <c r="CJ63" i="13"/>
  <c r="CQ62" i="13"/>
  <c r="CK62" i="13"/>
  <c r="CR62" i="13" s="1"/>
  <c r="CJ62" i="13"/>
  <c r="CQ61" i="13"/>
  <c r="CK61" i="13"/>
  <c r="CR61" i="13" s="1"/>
  <c r="CJ61" i="13"/>
  <c r="CQ60" i="13"/>
  <c r="CK60" i="13"/>
  <c r="CR60" i="13" s="1"/>
  <c r="CJ60" i="13"/>
  <c r="CQ59" i="13"/>
  <c r="CK59" i="13"/>
  <c r="CR59" i="13" s="1"/>
  <c r="CJ59" i="13"/>
  <c r="CR58" i="13"/>
  <c r="CQ58" i="13"/>
  <c r="CQ57" i="13"/>
  <c r="CK57" i="13"/>
  <c r="CR57" i="13" s="1"/>
  <c r="CJ57" i="13"/>
  <c r="CR56" i="13"/>
  <c r="CQ56" i="13"/>
  <c r="CR55" i="13"/>
  <c r="CQ55" i="13"/>
  <c r="CQ54" i="13"/>
  <c r="CK54" i="13"/>
  <c r="CR54" i="13" s="1"/>
  <c r="CJ54" i="13"/>
  <c r="CQ53" i="13"/>
  <c r="CK53" i="13"/>
  <c r="CR53" i="13" s="1"/>
  <c r="CJ53" i="13"/>
  <c r="CQ52" i="13"/>
  <c r="CK52" i="13"/>
  <c r="CR52" i="13" s="1"/>
  <c r="CJ52" i="13"/>
  <c r="CQ51" i="13"/>
  <c r="CK51" i="13"/>
  <c r="CR51" i="13" s="1"/>
  <c r="CJ51" i="13"/>
  <c r="CQ50" i="13"/>
  <c r="CK50" i="13"/>
  <c r="CR50" i="13" s="1"/>
  <c r="CJ50" i="13"/>
  <c r="CQ49" i="13"/>
  <c r="CK49" i="13"/>
  <c r="CR49" i="13" s="1"/>
  <c r="CJ49" i="13"/>
  <c r="CQ48" i="13"/>
  <c r="CK48" i="13"/>
  <c r="CR48" i="13" s="1"/>
  <c r="CJ48" i="13"/>
  <c r="CQ47" i="13"/>
  <c r="CK47" i="13"/>
  <c r="CR47" i="13" s="1"/>
  <c r="CJ47" i="13"/>
  <c r="CQ46" i="13"/>
  <c r="CK46" i="13"/>
  <c r="CR46" i="13" s="1"/>
  <c r="CJ46" i="13"/>
  <c r="CQ45" i="13"/>
  <c r="CK45" i="13"/>
  <c r="CR45" i="13" s="1"/>
  <c r="CJ45" i="13"/>
  <c r="CQ44" i="13"/>
  <c r="CK44" i="13"/>
  <c r="CR44" i="13" s="1"/>
  <c r="CJ44" i="13"/>
  <c r="CQ43" i="13"/>
  <c r="CK43" i="13"/>
  <c r="CR43" i="13" s="1"/>
  <c r="CJ43" i="13"/>
  <c r="CQ42" i="13"/>
  <c r="CK42" i="13"/>
  <c r="CR42" i="13" s="1"/>
  <c r="CJ42" i="13"/>
  <c r="CQ41" i="13"/>
  <c r="CK41" i="13"/>
  <c r="CJ41" i="13"/>
  <c r="CQ40" i="13"/>
  <c r="CK40" i="13"/>
  <c r="CR40" i="13" s="1"/>
  <c r="CJ40" i="13"/>
  <c r="CQ39" i="13"/>
  <c r="CK39" i="13"/>
  <c r="CR39" i="13" s="1"/>
  <c r="CJ39" i="13"/>
  <c r="CQ38" i="13"/>
  <c r="CK38" i="13"/>
  <c r="CR38" i="13" s="1"/>
  <c r="CJ38" i="13"/>
  <c r="CQ37" i="13"/>
  <c r="CK37" i="13"/>
  <c r="CJ37" i="13"/>
  <c r="CQ36" i="13"/>
  <c r="CK36" i="13"/>
  <c r="CR36" i="13" s="1"/>
  <c r="CJ36" i="13"/>
  <c r="CQ35" i="13"/>
  <c r="CK35" i="13"/>
  <c r="CR35" i="13" s="1"/>
  <c r="CJ35" i="13"/>
  <c r="CQ34" i="13"/>
  <c r="CK34" i="13"/>
  <c r="CR34" i="13" s="1"/>
  <c r="CJ34" i="13"/>
  <c r="CQ33" i="13"/>
  <c r="CR33" i="13" s="1"/>
  <c r="CK33" i="13"/>
  <c r="CJ33" i="13"/>
  <c r="CQ32" i="13"/>
  <c r="CK32" i="13"/>
  <c r="CR32" i="13" s="1"/>
  <c r="CJ32" i="13"/>
  <c r="CQ31" i="13"/>
  <c r="CK31" i="13"/>
  <c r="CR31" i="13" s="1"/>
  <c r="CJ31" i="13"/>
  <c r="CQ30" i="13"/>
  <c r="CK30" i="13"/>
  <c r="CR30" i="13" s="1"/>
  <c r="CJ30" i="13"/>
  <c r="CQ29" i="13"/>
  <c r="CK29" i="13"/>
  <c r="CJ29" i="13"/>
  <c r="CQ28" i="13"/>
  <c r="CK28" i="13"/>
  <c r="CR28" i="13" s="1"/>
  <c r="CJ28" i="13"/>
  <c r="CQ27" i="13"/>
  <c r="CK27" i="13"/>
  <c r="CR27" i="13" s="1"/>
  <c r="CJ27" i="13"/>
  <c r="CQ26" i="13"/>
  <c r="CK26" i="13"/>
  <c r="CR26" i="13" s="1"/>
  <c r="CJ26" i="13"/>
  <c r="CQ25" i="13"/>
  <c r="CR25" i="13" s="1"/>
  <c r="CK25" i="13"/>
  <c r="CJ25" i="13"/>
  <c r="CQ24" i="13"/>
  <c r="CK24" i="13"/>
  <c r="CR24" i="13" s="1"/>
  <c r="CJ24" i="13"/>
  <c r="CQ23" i="13"/>
  <c r="CK23" i="13"/>
  <c r="CR23" i="13" s="1"/>
  <c r="CJ23" i="13"/>
  <c r="CQ22" i="13"/>
  <c r="CK22" i="13"/>
  <c r="CR22" i="13" s="1"/>
  <c r="CJ22" i="13"/>
  <c r="CQ21" i="13"/>
  <c r="CK21" i="13"/>
  <c r="CJ21" i="13"/>
  <c r="CQ20" i="13"/>
  <c r="CK20" i="13"/>
  <c r="CR20" i="13" s="1"/>
  <c r="CJ20" i="13"/>
  <c r="CQ19" i="13"/>
  <c r="CK19" i="13"/>
  <c r="CR19" i="13" s="1"/>
  <c r="CJ19" i="13"/>
  <c r="CQ18" i="13"/>
  <c r="CK18" i="13"/>
  <c r="CR18" i="13" s="1"/>
  <c r="CJ18" i="13"/>
  <c r="CQ17" i="13"/>
  <c r="CK17" i="13"/>
  <c r="CJ17" i="13"/>
  <c r="CQ16" i="13"/>
  <c r="CK16" i="13"/>
  <c r="CR16" i="13" s="1"/>
  <c r="CJ16" i="13"/>
  <c r="CQ15" i="13"/>
  <c r="CK15" i="13"/>
  <c r="CR15" i="13" s="1"/>
  <c r="CJ15" i="13"/>
  <c r="CQ14" i="13"/>
  <c r="CK14" i="13"/>
  <c r="CR14" i="13" s="1"/>
  <c r="CJ14" i="13"/>
  <c r="CQ13" i="13"/>
  <c r="CK13" i="13"/>
  <c r="CJ13" i="13"/>
  <c r="CQ12" i="13"/>
  <c r="CK12" i="13"/>
  <c r="CR12" i="13" s="1"/>
  <c r="CJ12" i="13"/>
  <c r="CQ11" i="13"/>
  <c r="CK11" i="13"/>
  <c r="CR11" i="13" s="1"/>
  <c r="CJ11" i="13"/>
  <c r="CQ10" i="13"/>
  <c r="CK10" i="13"/>
  <c r="CR10" i="13" s="1"/>
  <c r="CJ10" i="13"/>
  <c r="CQ9" i="13"/>
  <c r="CR9" i="13" s="1"/>
  <c r="CK9" i="13"/>
  <c r="CJ9" i="13"/>
  <c r="CQ8" i="13"/>
  <c r="CK8" i="13"/>
  <c r="CR8" i="13" s="1"/>
  <c r="CJ8" i="13"/>
  <c r="CQ7" i="13"/>
  <c r="CK7" i="13"/>
  <c r="CR7" i="13" s="1"/>
  <c r="CJ7" i="13"/>
  <c r="CQ6" i="13"/>
  <c r="CK6" i="13"/>
  <c r="CR6" i="13" s="1"/>
  <c r="CJ6" i="13"/>
  <c r="CQ5" i="13"/>
  <c r="CK5" i="13"/>
  <c r="CJ5" i="13"/>
  <c r="CQ4" i="13"/>
  <c r="CK4" i="13"/>
  <c r="CR4" i="13" s="1"/>
  <c r="CJ4" i="13"/>
  <c r="CQ3" i="13"/>
  <c r="CK3" i="13"/>
  <c r="CR3" i="13" s="1"/>
  <c r="CJ3" i="13"/>
  <c r="CL228" i="11"/>
  <c r="CN3" i="10"/>
  <c r="CJ232" i="11"/>
  <c r="CL232" i="11" s="1"/>
  <c r="CJ233" i="11"/>
  <c r="CL233" i="11" s="1"/>
  <c r="CJ234" i="11"/>
  <c r="CL234" i="11" s="1"/>
  <c r="CJ235" i="11"/>
  <c r="CL235" i="11" s="1"/>
  <c r="CJ236" i="11"/>
  <c r="CL236" i="11" s="1"/>
  <c r="CJ237" i="11"/>
  <c r="CL237" i="11" s="1"/>
  <c r="CJ238" i="11"/>
  <c r="CL238" i="11" s="1"/>
  <c r="CJ239" i="11"/>
  <c r="CL239" i="11" s="1"/>
  <c r="CJ240" i="11"/>
  <c r="CL240" i="11" s="1"/>
  <c r="CJ241" i="11"/>
  <c r="CL241" i="11" s="1"/>
  <c r="CJ242" i="11"/>
  <c r="CL242" i="11" s="1"/>
  <c r="CJ231" i="11"/>
  <c r="CL231" i="11" s="1"/>
  <c r="CL212" i="11"/>
  <c r="CL227" i="11"/>
  <c r="CL226" i="11"/>
  <c r="CL225" i="11"/>
  <c r="CL224" i="11"/>
  <c r="CL223" i="11"/>
  <c r="CL222" i="11"/>
  <c r="CL221" i="11"/>
  <c r="CL220" i="11"/>
  <c r="CL219" i="11"/>
  <c r="CL218" i="11"/>
  <c r="CL217" i="11"/>
  <c r="CL216" i="11"/>
  <c r="CL215" i="11"/>
  <c r="CL214" i="11"/>
  <c r="CL213" i="11"/>
  <c r="CL211" i="11"/>
  <c r="CL210" i="11"/>
  <c r="CL209" i="11"/>
  <c r="CL208" i="11"/>
  <c r="CL207" i="11"/>
  <c r="CL206" i="11"/>
  <c r="CL205" i="11"/>
  <c r="CL204" i="11"/>
  <c r="CL203" i="11"/>
  <c r="CL202" i="11"/>
  <c r="CL201" i="11"/>
  <c r="CL200" i="11"/>
  <c r="CL199" i="11"/>
  <c r="CL198" i="11"/>
  <c r="CL197" i="11"/>
  <c r="CL196" i="11"/>
  <c r="CL195" i="11"/>
  <c r="CL194" i="11"/>
  <c r="CL193" i="11"/>
  <c r="CL192" i="11"/>
  <c r="CL191" i="11"/>
  <c r="CL190" i="11"/>
  <c r="CL189" i="11"/>
  <c r="CL188" i="11"/>
  <c r="CL187" i="11"/>
  <c r="CL186" i="11"/>
  <c r="CL185" i="11"/>
  <c r="CL184" i="11"/>
  <c r="CL183" i="11"/>
  <c r="CL182" i="11"/>
  <c r="CL181" i="11"/>
  <c r="CL180" i="11"/>
  <c r="CL179" i="11"/>
  <c r="CL178" i="11"/>
  <c r="CL177" i="11"/>
  <c r="CL176" i="11"/>
  <c r="CL175" i="11"/>
  <c r="CL174" i="11"/>
  <c r="CL173" i="11"/>
  <c r="CL172" i="11"/>
  <c r="CL171" i="11"/>
  <c r="CL170" i="11"/>
  <c r="CL169" i="11"/>
  <c r="CL168" i="11"/>
  <c r="CL167" i="11"/>
  <c r="CL166" i="11"/>
  <c r="CL165" i="11"/>
  <c r="CL164" i="11"/>
  <c r="CL163" i="11"/>
  <c r="CL162" i="11"/>
  <c r="CL161" i="11"/>
  <c r="CL160" i="11"/>
  <c r="CL159" i="11"/>
  <c r="CL158" i="11"/>
  <c r="CL157" i="11"/>
  <c r="CL156" i="11"/>
  <c r="CL155" i="11"/>
  <c r="CL154" i="11"/>
  <c r="CL153" i="11"/>
  <c r="CL152" i="11"/>
  <c r="CL151" i="11"/>
  <c r="CL150" i="11"/>
  <c r="CL149" i="11"/>
  <c r="CL148" i="11"/>
  <c r="CL147" i="11"/>
  <c r="CL146" i="11"/>
  <c r="CL145" i="11"/>
  <c r="CL144" i="11"/>
  <c r="CL143" i="11"/>
  <c r="CL142" i="11"/>
  <c r="CL141" i="11"/>
  <c r="CL140" i="11"/>
  <c r="CL139" i="11"/>
  <c r="CL138" i="11"/>
  <c r="CL137" i="11"/>
  <c r="CL136" i="11"/>
  <c r="CL135" i="11"/>
  <c r="CL134" i="11"/>
  <c r="CL133" i="11"/>
  <c r="CL132" i="11"/>
  <c r="CL131" i="11"/>
  <c r="CL130" i="11"/>
  <c r="CL129" i="11"/>
  <c r="CL128" i="11"/>
  <c r="CL127" i="11"/>
  <c r="CL126" i="11"/>
  <c r="CL125" i="11"/>
  <c r="CL124" i="11"/>
  <c r="CL123" i="11"/>
  <c r="CL122" i="11"/>
  <c r="CL121" i="11"/>
  <c r="CL120" i="11"/>
  <c r="CL119" i="11"/>
  <c r="CL118" i="11"/>
  <c r="CL117" i="11"/>
  <c r="CL116" i="11"/>
  <c r="CL115" i="11"/>
  <c r="CL114" i="11"/>
  <c r="CL113" i="11"/>
  <c r="CL112" i="11"/>
  <c r="CL111" i="11"/>
  <c r="CL110" i="11"/>
  <c r="CL109" i="11"/>
  <c r="CL108" i="11"/>
  <c r="CL107" i="11"/>
  <c r="CL106" i="11"/>
  <c r="CL105" i="11"/>
  <c r="CL104" i="11"/>
  <c r="CL103" i="11"/>
  <c r="CL102" i="11"/>
  <c r="CL101" i="11"/>
  <c r="CL100" i="11"/>
  <c r="CL99" i="11"/>
  <c r="CL98" i="11"/>
  <c r="CL97" i="11"/>
  <c r="CL96" i="11"/>
  <c r="CL95" i="11"/>
  <c r="CL94" i="11"/>
  <c r="CL93" i="11"/>
  <c r="CL92" i="11"/>
  <c r="CL91" i="11"/>
  <c r="CL90" i="11"/>
  <c r="CL89" i="11"/>
  <c r="CL88" i="11"/>
  <c r="CL87" i="11"/>
  <c r="CL86" i="11"/>
  <c r="CL85" i="11"/>
  <c r="CL84" i="11"/>
  <c r="CL83" i="11"/>
  <c r="CL82" i="11"/>
  <c r="CL81" i="11"/>
  <c r="CL80" i="11"/>
  <c r="CL79" i="11"/>
  <c r="CL78" i="11"/>
  <c r="CL77" i="11"/>
  <c r="CL76" i="11"/>
  <c r="CL75" i="11"/>
  <c r="CL74" i="11"/>
  <c r="CL73" i="11"/>
  <c r="CL72" i="11"/>
  <c r="CL71" i="11"/>
  <c r="CL70" i="11"/>
  <c r="CL69" i="11"/>
  <c r="CL68" i="11"/>
  <c r="CL67" i="11"/>
  <c r="CL66" i="11"/>
  <c r="CL65" i="11"/>
  <c r="CL64" i="11"/>
  <c r="CL63" i="11"/>
  <c r="CL62" i="11"/>
  <c r="CL61" i="11"/>
  <c r="CL60" i="11"/>
  <c r="CL59" i="11"/>
  <c r="CL58" i="11"/>
  <c r="CL57" i="11"/>
  <c r="CL56" i="11"/>
  <c r="CL55" i="11"/>
  <c r="CL54" i="11"/>
  <c r="CL53" i="11"/>
  <c r="CL52" i="11"/>
  <c r="CL51" i="11"/>
  <c r="CL50" i="11"/>
  <c r="CL49" i="11"/>
  <c r="CL48" i="11"/>
  <c r="CL47" i="11"/>
  <c r="CL46" i="11"/>
  <c r="CL45" i="11"/>
  <c r="CL44" i="11"/>
  <c r="CL43" i="11"/>
  <c r="CL42" i="11"/>
  <c r="CL41" i="11"/>
  <c r="CL40" i="11"/>
  <c r="CL39" i="11"/>
  <c r="CL38" i="11"/>
  <c r="CL37" i="11"/>
  <c r="CL36" i="11"/>
  <c r="CL35" i="11"/>
  <c r="CL34" i="11"/>
  <c r="CL33" i="11"/>
  <c r="CL32" i="11"/>
  <c r="CL31" i="11"/>
  <c r="CL30" i="11"/>
  <c r="CL29" i="11"/>
  <c r="CL28" i="11"/>
  <c r="CL27" i="11"/>
  <c r="CL26" i="11"/>
  <c r="CL25" i="11"/>
  <c r="CL24" i="11"/>
  <c r="CL23" i="11"/>
  <c r="CL22" i="11"/>
  <c r="CL21" i="11"/>
  <c r="CL20" i="11"/>
  <c r="CL19" i="11"/>
  <c r="CL18" i="11"/>
  <c r="CL17" i="11"/>
  <c r="CL16" i="11"/>
  <c r="CL15" i="11"/>
  <c r="CL14" i="11"/>
  <c r="CL13" i="11"/>
  <c r="CL12" i="11"/>
  <c r="CL11" i="11"/>
  <c r="CL10" i="11"/>
  <c r="CL9" i="11"/>
  <c r="CL8" i="11"/>
  <c r="CL7" i="11"/>
  <c r="CL6" i="11"/>
  <c r="CL5" i="11"/>
  <c r="CL4" i="11"/>
  <c r="CL3" i="11"/>
  <c r="CM3" i="11"/>
  <c r="CN3" i="11"/>
  <c r="N236" i="12"/>
  <c r="M252" i="12"/>
  <c r="N252" i="12" s="1"/>
  <c r="M253" i="12"/>
  <c r="N253" i="12" s="1"/>
  <c r="M254" i="12"/>
  <c r="N254" i="12" s="1"/>
  <c r="M255" i="12"/>
  <c r="N255" i="12" s="1"/>
  <c r="M251" i="12"/>
  <c r="N251" i="12" s="1"/>
  <c r="M246" i="12"/>
  <c r="N246" i="12" s="1"/>
  <c r="M245" i="12"/>
  <c r="N245" i="12" s="1"/>
  <c r="M244" i="12"/>
  <c r="N244" i="12" s="1"/>
  <c r="M243" i="12"/>
  <c r="N243" i="12" s="1"/>
  <c r="M242" i="12"/>
  <c r="N242" i="12" s="1"/>
  <c r="M241" i="12"/>
  <c r="N241" i="12" s="1"/>
  <c r="M240" i="12"/>
  <c r="N240" i="12" s="1"/>
  <c r="N228" i="12"/>
  <c r="N238" i="12" s="1"/>
  <c r="O3" i="12"/>
  <c r="O227" i="12"/>
  <c r="O226" i="12"/>
  <c r="O225" i="12"/>
  <c r="O224" i="12"/>
  <c r="O223" i="12"/>
  <c r="O222" i="12"/>
  <c r="O221" i="12"/>
  <c r="O220" i="12"/>
  <c r="O219" i="12"/>
  <c r="O218" i="12"/>
  <c r="O217" i="12"/>
  <c r="O216" i="12"/>
  <c r="O215" i="12"/>
  <c r="O214" i="12"/>
  <c r="O213" i="12"/>
  <c r="O212" i="12"/>
  <c r="O211" i="12"/>
  <c r="O210" i="12"/>
  <c r="O209" i="12"/>
  <c r="O208" i="12"/>
  <c r="O207" i="12"/>
  <c r="O206" i="12"/>
  <c r="O205" i="12"/>
  <c r="O204" i="12"/>
  <c r="O203" i="12"/>
  <c r="O202" i="12"/>
  <c r="O201" i="12"/>
  <c r="O200" i="12"/>
  <c r="O199" i="12"/>
  <c r="O198" i="12"/>
  <c r="O197" i="12"/>
  <c r="O196" i="12"/>
  <c r="O195" i="12"/>
  <c r="O194" i="12"/>
  <c r="O193" i="12"/>
  <c r="O192" i="12"/>
  <c r="O191" i="12"/>
  <c r="O190" i="12"/>
  <c r="O189" i="12"/>
  <c r="O188" i="12"/>
  <c r="O187" i="12"/>
  <c r="O186" i="12"/>
  <c r="O185" i="12"/>
  <c r="O184" i="12"/>
  <c r="O183" i="12"/>
  <c r="O182" i="12"/>
  <c r="O181" i="12"/>
  <c r="O180" i="12"/>
  <c r="O179" i="12"/>
  <c r="O178" i="12"/>
  <c r="O177" i="12"/>
  <c r="O176" i="12"/>
  <c r="O175" i="12"/>
  <c r="O174" i="12"/>
  <c r="O173" i="12"/>
  <c r="O172" i="12"/>
  <c r="O171" i="12"/>
  <c r="O170" i="12"/>
  <c r="O169" i="12"/>
  <c r="O168" i="12"/>
  <c r="O167" i="12"/>
  <c r="O166" i="12"/>
  <c r="O165" i="12"/>
  <c r="O164" i="12"/>
  <c r="O163" i="12"/>
  <c r="O162" i="12"/>
  <c r="O161" i="12"/>
  <c r="O160" i="12"/>
  <c r="O159" i="12"/>
  <c r="O158" i="12"/>
  <c r="O157" i="12"/>
  <c r="O156" i="12"/>
  <c r="O155" i="12"/>
  <c r="O154" i="12"/>
  <c r="O153" i="12"/>
  <c r="O152" i="12"/>
  <c r="O151" i="12"/>
  <c r="O150" i="12"/>
  <c r="O149" i="12"/>
  <c r="O148" i="12"/>
  <c r="O147" i="12"/>
  <c r="O146" i="12"/>
  <c r="O145" i="12"/>
  <c r="O144" i="12"/>
  <c r="O143" i="12"/>
  <c r="O142" i="12"/>
  <c r="O141" i="12"/>
  <c r="O140" i="12"/>
  <c r="O139" i="12"/>
  <c r="O138" i="12"/>
  <c r="O137" i="12"/>
  <c r="O136" i="12"/>
  <c r="O135" i="12"/>
  <c r="O134" i="12"/>
  <c r="O133" i="12"/>
  <c r="O132" i="12"/>
  <c r="O131" i="12"/>
  <c r="O130" i="12"/>
  <c r="O129" i="12"/>
  <c r="O128" i="12"/>
  <c r="O127" i="12"/>
  <c r="O126" i="12"/>
  <c r="O125" i="12"/>
  <c r="O124" i="12"/>
  <c r="O123" i="12"/>
  <c r="O122" i="12"/>
  <c r="O121" i="12"/>
  <c r="O120" i="12"/>
  <c r="O119" i="12"/>
  <c r="O118" i="12"/>
  <c r="O117" i="12"/>
  <c r="O116" i="12"/>
  <c r="O115" i="12"/>
  <c r="O114" i="12"/>
  <c r="O113" i="12"/>
  <c r="O112" i="12"/>
  <c r="O111" i="12"/>
  <c r="O110" i="12"/>
  <c r="O109" i="12"/>
  <c r="O108" i="12"/>
  <c r="O107" i="12"/>
  <c r="O106" i="12"/>
  <c r="O105" i="12"/>
  <c r="O104" i="12"/>
  <c r="O103" i="12"/>
  <c r="O102" i="12"/>
  <c r="O101" i="12"/>
  <c r="O100" i="12"/>
  <c r="O99" i="12"/>
  <c r="O98" i="12"/>
  <c r="O97" i="12"/>
  <c r="O96" i="12"/>
  <c r="O95" i="12"/>
  <c r="O94" i="12"/>
  <c r="O93" i="12"/>
  <c r="O92" i="12"/>
  <c r="O91" i="12"/>
  <c r="O88" i="12"/>
  <c r="O87" i="12"/>
  <c r="O86" i="12"/>
  <c r="O85" i="12"/>
  <c r="O84" i="12"/>
  <c r="O83" i="12"/>
  <c r="O82" i="12"/>
  <c r="O81" i="12"/>
  <c r="O80" i="12"/>
  <c r="O79" i="12"/>
  <c r="O78" i="12"/>
  <c r="O77" i="12"/>
  <c r="O76" i="12"/>
  <c r="O75" i="12"/>
  <c r="O74" i="12"/>
  <c r="O73" i="12"/>
  <c r="O72" i="12"/>
  <c r="O71" i="12"/>
  <c r="O70" i="12"/>
  <c r="O69" i="12"/>
  <c r="O68" i="12"/>
  <c r="O67" i="12"/>
  <c r="O66" i="12"/>
  <c r="O65" i="12"/>
  <c r="O64" i="12"/>
  <c r="O63" i="12"/>
  <c r="O62" i="12"/>
  <c r="O61" i="12"/>
  <c r="O60" i="12"/>
  <c r="O59" i="12"/>
  <c r="O57" i="12"/>
  <c r="O54" i="12"/>
  <c r="O5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5" i="12"/>
  <c r="O4" i="12"/>
  <c r="P227" i="12"/>
  <c r="P226" i="12"/>
  <c r="P225" i="12"/>
  <c r="P224" i="12"/>
  <c r="P223" i="12"/>
  <c r="P222" i="12"/>
  <c r="P221" i="12"/>
  <c r="P220" i="12"/>
  <c r="P219" i="12"/>
  <c r="P218" i="12"/>
  <c r="P217" i="12"/>
  <c r="P216" i="12"/>
  <c r="P215" i="12"/>
  <c r="P214" i="12"/>
  <c r="P213" i="12"/>
  <c r="P212" i="12"/>
  <c r="P211" i="12"/>
  <c r="P210" i="12"/>
  <c r="P209" i="12"/>
  <c r="P208" i="12"/>
  <c r="P207" i="12"/>
  <c r="P206" i="12"/>
  <c r="P205" i="12"/>
  <c r="P204" i="12"/>
  <c r="P203" i="12"/>
  <c r="P202" i="12"/>
  <c r="P201" i="12"/>
  <c r="P200" i="12"/>
  <c r="P199" i="12"/>
  <c r="P198" i="12"/>
  <c r="P197" i="12"/>
  <c r="P196" i="12"/>
  <c r="P195" i="12"/>
  <c r="P194" i="12"/>
  <c r="P193" i="12"/>
  <c r="P192" i="12"/>
  <c r="P191" i="12"/>
  <c r="P190" i="12"/>
  <c r="P189" i="12"/>
  <c r="P188" i="12"/>
  <c r="P187" i="12"/>
  <c r="P186" i="12"/>
  <c r="P185" i="12"/>
  <c r="P184" i="12"/>
  <c r="P183" i="12"/>
  <c r="P182" i="12"/>
  <c r="P181" i="12"/>
  <c r="P180" i="12"/>
  <c r="P179" i="12"/>
  <c r="P178" i="12"/>
  <c r="P177" i="12"/>
  <c r="P176" i="12"/>
  <c r="P175" i="12"/>
  <c r="P174" i="12"/>
  <c r="P173" i="12"/>
  <c r="P172" i="12"/>
  <c r="P171" i="12"/>
  <c r="P170" i="12"/>
  <c r="P169" i="12"/>
  <c r="P168" i="12"/>
  <c r="P167" i="12"/>
  <c r="P166" i="12"/>
  <c r="P165" i="12"/>
  <c r="P164" i="12"/>
  <c r="P163" i="12"/>
  <c r="P162" i="12"/>
  <c r="P161" i="12"/>
  <c r="P160" i="12"/>
  <c r="P159" i="12"/>
  <c r="P158" i="12"/>
  <c r="P157" i="12"/>
  <c r="P156" i="12"/>
  <c r="P155" i="12"/>
  <c r="P154" i="12"/>
  <c r="P153" i="12"/>
  <c r="P152" i="12"/>
  <c r="P151" i="12"/>
  <c r="P150" i="12"/>
  <c r="P149" i="12"/>
  <c r="P148" i="12"/>
  <c r="P147" i="12"/>
  <c r="P146" i="12"/>
  <c r="P145" i="12"/>
  <c r="P144" i="12"/>
  <c r="P143" i="12"/>
  <c r="P142" i="12"/>
  <c r="P141" i="12"/>
  <c r="P140" i="12"/>
  <c r="P139" i="12"/>
  <c r="P138" i="12"/>
  <c r="P137" i="12"/>
  <c r="P136" i="12"/>
  <c r="P135" i="12"/>
  <c r="P134" i="12"/>
  <c r="P133" i="12"/>
  <c r="P132" i="12"/>
  <c r="P131" i="12"/>
  <c r="P130" i="12"/>
  <c r="P129" i="12"/>
  <c r="P128" i="12"/>
  <c r="P127" i="12"/>
  <c r="P126" i="12"/>
  <c r="P125" i="12"/>
  <c r="P124" i="12"/>
  <c r="P123" i="12"/>
  <c r="P122" i="12"/>
  <c r="P121" i="12"/>
  <c r="P120" i="12"/>
  <c r="P119" i="12"/>
  <c r="P118" i="12"/>
  <c r="P117" i="12"/>
  <c r="P116" i="12"/>
  <c r="P115" i="12"/>
  <c r="P114" i="12"/>
  <c r="P113" i="12"/>
  <c r="P112" i="12"/>
  <c r="P111" i="12"/>
  <c r="P110" i="12"/>
  <c r="P109" i="12"/>
  <c r="P108" i="12"/>
  <c r="P107" i="12"/>
  <c r="P106" i="12"/>
  <c r="P105" i="12"/>
  <c r="P104" i="12"/>
  <c r="P103" i="12"/>
  <c r="P102" i="12"/>
  <c r="P101" i="12"/>
  <c r="P100" i="12"/>
  <c r="P99" i="12"/>
  <c r="P98" i="12"/>
  <c r="P97" i="12"/>
  <c r="P96" i="12"/>
  <c r="P95" i="12"/>
  <c r="P94" i="12"/>
  <c r="P93" i="12"/>
  <c r="P92" i="12"/>
  <c r="P91" i="12"/>
  <c r="P90" i="12"/>
  <c r="P89" i="12"/>
  <c r="P88" i="12"/>
  <c r="P87" i="12"/>
  <c r="P86" i="12"/>
  <c r="P85" i="12"/>
  <c r="P84" i="12"/>
  <c r="P83" i="12"/>
  <c r="P82" i="12"/>
  <c r="P81" i="12"/>
  <c r="P80" i="12"/>
  <c r="P79" i="12"/>
  <c r="P78" i="12"/>
  <c r="P77" i="12"/>
  <c r="P76" i="12"/>
  <c r="P75" i="12"/>
  <c r="P74" i="12"/>
  <c r="P73" i="12"/>
  <c r="P72" i="12"/>
  <c r="P71" i="12"/>
  <c r="P70" i="12"/>
  <c r="P69" i="12"/>
  <c r="P68" i="12"/>
  <c r="P67" i="12"/>
  <c r="P66" i="12"/>
  <c r="P65" i="12"/>
  <c r="P64" i="12"/>
  <c r="P63" i="12"/>
  <c r="P62" i="12"/>
  <c r="P61" i="12"/>
  <c r="P60" i="12"/>
  <c r="P59" i="12"/>
  <c r="P58" i="12"/>
  <c r="P57" i="12"/>
  <c r="P56" i="12"/>
  <c r="P55" i="12"/>
  <c r="P54" i="12"/>
  <c r="P53" i="12"/>
  <c r="P52" i="12"/>
  <c r="P51" i="12"/>
  <c r="P50" i="12"/>
  <c r="P49" i="12"/>
  <c r="P48" i="12"/>
  <c r="P47" i="12"/>
  <c r="P46" i="12"/>
  <c r="P45" i="12"/>
  <c r="P44" i="12"/>
  <c r="P43" i="12"/>
  <c r="P42" i="12"/>
  <c r="P41" i="12"/>
  <c r="P40" i="12"/>
  <c r="P39" i="12"/>
  <c r="P38" i="12"/>
  <c r="P37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7" i="12"/>
  <c r="P6" i="12"/>
  <c r="P5" i="12"/>
  <c r="P4" i="12"/>
  <c r="P3" i="12"/>
  <c r="I228" i="12"/>
  <c r="D227" i="12"/>
  <c r="Q227" i="12" s="1"/>
  <c r="D226" i="12"/>
  <c r="Q226" i="12" s="1"/>
  <c r="D225" i="12"/>
  <c r="Q225" i="12" s="1"/>
  <c r="D224" i="12"/>
  <c r="Q224" i="12" s="1"/>
  <c r="D223" i="12"/>
  <c r="Q223" i="12" s="1"/>
  <c r="D222" i="12"/>
  <c r="Q222" i="12" s="1"/>
  <c r="D221" i="12"/>
  <c r="D220" i="12"/>
  <c r="Q220" i="12" s="1"/>
  <c r="D219" i="12"/>
  <c r="Q219" i="12" s="1"/>
  <c r="D218" i="12"/>
  <c r="Q218" i="12" s="1"/>
  <c r="D217" i="12"/>
  <c r="Q217" i="12" s="1"/>
  <c r="D216" i="12"/>
  <c r="Q216" i="12" s="1"/>
  <c r="D215" i="12"/>
  <c r="Q215" i="12" s="1"/>
  <c r="D214" i="12"/>
  <c r="Q214" i="12" s="1"/>
  <c r="D213" i="12"/>
  <c r="D212" i="12"/>
  <c r="Q212" i="12" s="1"/>
  <c r="D211" i="12"/>
  <c r="Q211" i="12" s="1"/>
  <c r="D210" i="12"/>
  <c r="Q210" i="12" s="1"/>
  <c r="D209" i="12"/>
  <c r="Q209" i="12" s="1"/>
  <c r="D208" i="12"/>
  <c r="Q208" i="12" s="1"/>
  <c r="D207" i="12"/>
  <c r="Q207" i="12" s="1"/>
  <c r="D206" i="12"/>
  <c r="Q206" i="12" s="1"/>
  <c r="D205" i="12"/>
  <c r="D204" i="12"/>
  <c r="Q204" i="12" s="1"/>
  <c r="D203" i="12"/>
  <c r="Q203" i="12" s="1"/>
  <c r="D202" i="12"/>
  <c r="Q202" i="12" s="1"/>
  <c r="D201" i="12"/>
  <c r="Q201" i="12" s="1"/>
  <c r="D200" i="12"/>
  <c r="Q200" i="12" s="1"/>
  <c r="D199" i="12"/>
  <c r="Q199" i="12" s="1"/>
  <c r="D198" i="12"/>
  <c r="Q198" i="12" s="1"/>
  <c r="D197" i="12"/>
  <c r="D196" i="12"/>
  <c r="Q196" i="12" s="1"/>
  <c r="D195" i="12"/>
  <c r="Q195" i="12" s="1"/>
  <c r="D194" i="12"/>
  <c r="Q194" i="12" s="1"/>
  <c r="D193" i="12"/>
  <c r="Q193" i="12" s="1"/>
  <c r="D192" i="12"/>
  <c r="Q192" i="12" s="1"/>
  <c r="D191" i="12"/>
  <c r="Q191" i="12" s="1"/>
  <c r="D190" i="12"/>
  <c r="Q190" i="12" s="1"/>
  <c r="D189" i="12"/>
  <c r="D188" i="12"/>
  <c r="Q188" i="12" s="1"/>
  <c r="D187" i="12"/>
  <c r="Q187" i="12" s="1"/>
  <c r="D186" i="12"/>
  <c r="Q186" i="12" s="1"/>
  <c r="D185" i="12"/>
  <c r="Q185" i="12" s="1"/>
  <c r="D184" i="12"/>
  <c r="Q184" i="12" s="1"/>
  <c r="D183" i="12"/>
  <c r="Q183" i="12" s="1"/>
  <c r="D182" i="12"/>
  <c r="Q182" i="12" s="1"/>
  <c r="D181" i="12"/>
  <c r="D180" i="12"/>
  <c r="Q180" i="12" s="1"/>
  <c r="D179" i="12"/>
  <c r="Q179" i="12" s="1"/>
  <c r="D178" i="12"/>
  <c r="Q178" i="12" s="1"/>
  <c r="D177" i="12"/>
  <c r="Q177" i="12" s="1"/>
  <c r="D176" i="12"/>
  <c r="Q176" i="12" s="1"/>
  <c r="D175" i="12"/>
  <c r="Q175" i="12" s="1"/>
  <c r="D174" i="12"/>
  <c r="Q174" i="12" s="1"/>
  <c r="D173" i="12"/>
  <c r="D172" i="12"/>
  <c r="Q172" i="12" s="1"/>
  <c r="D171" i="12"/>
  <c r="Q171" i="12" s="1"/>
  <c r="D170" i="12"/>
  <c r="Q170" i="12" s="1"/>
  <c r="D169" i="12"/>
  <c r="Q169" i="12" s="1"/>
  <c r="D168" i="12"/>
  <c r="Q168" i="12" s="1"/>
  <c r="D167" i="12"/>
  <c r="Q167" i="12" s="1"/>
  <c r="D166" i="12"/>
  <c r="Q166" i="12" s="1"/>
  <c r="D165" i="12"/>
  <c r="D164" i="12"/>
  <c r="Q164" i="12" s="1"/>
  <c r="D163" i="12"/>
  <c r="Q163" i="12" s="1"/>
  <c r="D162" i="12"/>
  <c r="Q162" i="12" s="1"/>
  <c r="D161" i="12"/>
  <c r="Q161" i="12" s="1"/>
  <c r="D160" i="12"/>
  <c r="Q160" i="12" s="1"/>
  <c r="D159" i="12"/>
  <c r="Q159" i="12" s="1"/>
  <c r="D158" i="12"/>
  <c r="Q158" i="12" s="1"/>
  <c r="D157" i="12"/>
  <c r="D156" i="12"/>
  <c r="Q156" i="12" s="1"/>
  <c r="D155" i="12"/>
  <c r="Q155" i="12" s="1"/>
  <c r="D154" i="12"/>
  <c r="Q154" i="12" s="1"/>
  <c r="D153" i="12"/>
  <c r="Q153" i="12" s="1"/>
  <c r="D152" i="12"/>
  <c r="Q152" i="12" s="1"/>
  <c r="D151" i="12"/>
  <c r="Q151" i="12" s="1"/>
  <c r="D150" i="12"/>
  <c r="Q150" i="12" s="1"/>
  <c r="D149" i="12"/>
  <c r="D148" i="12"/>
  <c r="Q148" i="12" s="1"/>
  <c r="D147" i="12"/>
  <c r="Q147" i="12" s="1"/>
  <c r="D146" i="12"/>
  <c r="Q146" i="12" s="1"/>
  <c r="D145" i="12"/>
  <c r="Q145" i="12" s="1"/>
  <c r="D144" i="12"/>
  <c r="Q144" i="12" s="1"/>
  <c r="D143" i="12"/>
  <c r="Q143" i="12" s="1"/>
  <c r="D142" i="12"/>
  <c r="Q142" i="12" s="1"/>
  <c r="D141" i="12"/>
  <c r="D140" i="12"/>
  <c r="Q140" i="12" s="1"/>
  <c r="D139" i="12"/>
  <c r="Q139" i="12" s="1"/>
  <c r="D138" i="12"/>
  <c r="Q138" i="12" s="1"/>
  <c r="D137" i="12"/>
  <c r="Q137" i="12" s="1"/>
  <c r="D136" i="12"/>
  <c r="Q136" i="12" s="1"/>
  <c r="D135" i="12"/>
  <c r="Q135" i="12" s="1"/>
  <c r="D134" i="12"/>
  <c r="Q134" i="12" s="1"/>
  <c r="D133" i="12"/>
  <c r="D132" i="12"/>
  <c r="Q132" i="12" s="1"/>
  <c r="D131" i="12"/>
  <c r="Q131" i="12" s="1"/>
  <c r="D130" i="12"/>
  <c r="Q130" i="12" s="1"/>
  <c r="D129" i="12"/>
  <c r="Q129" i="12" s="1"/>
  <c r="D128" i="12"/>
  <c r="Q128" i="12" s="1"/>
  <c r="D127" i="12"/>
  <c r="Q127" i="12" s="1"/>
  <c r="D126" i="12"/>
  <c r="Q126" i="12" s="1"/>
  <c r="D125" i="12"/>
  <c r="D124" i="12"/>
  <c r="Q124" i="12" s="1"/>
  <c r="D123" i="12"/>
  <c r="Q123" i="12" s="1"/>
  <c r="D122" i="12"/>
  <c r="Q122" i="12" s="1"/>
  <c r="D121" i="12"/>
  <c r="Q121" i="12" s="1"/>
  <c r="D120" i="12"/>
  <c r="Q120" i="12" s="1"/>
  <c r="D119" i="12"/>
  <c r="Q119" i="12" s="1"/>
  <c r="D118" i="12"/>
  <c r="Q118" i="12" s="1"/>
  <c r="D117" i="12"/>
  <c r="D116" i="12"/>
  <c r="Q116" i="12" s="1"/>
  <c r="D115" i="12"/>
  <c r="Q115" i="12" s="1"/>
  <c r="D114" i="12"/>
  <c r="Q114" i="12" s="1"/>
  <c r="D113" i="12"/>
  <c r="Q113" i="12" s="1"/>
  <c r="D112" i="12"/>
  <c r="Q112" i="12" s="1"/>
  <c r="D111" i="12"/>
  <c r="Q111" i="12" s="1"/>
  <c r="D110" i="12"/>
  <c r="Q110" i="12" s="1"/>
  <c r="D109" i="12"/>
  <c r="D108" i="12"/>
  <c r="Q108" i="12" s="1"/>
  <c r="D107" i="12"/>
  <c r="Q107" i="12" s="1"/>
  <c r="D106" i="12"/>
  <c r="Q106" i="12" s="1"/>
  <c r="D105" i="12"/>
  <c r="Q105" i="12" s="1"/>
  <c r="D104" i="12"/>
  <c r="Q104" i="12" s="1"/>
  <c r="D103" i="12"/>
  <c r="Q103" i="12" s="1"/>
  <c r="D102" i="12"/>
  <c r="Q102" i="12" s="1"/>
  <c r="D101" i="12"/>
  <c r="D100" i="12"/>
  <c r="Q100" i="12" s="1"/>
  <c r="D99" i="12"/>
  <c r="Q99" i="12" s="1"/>
  <c r="D98" i="12"/>
  <c r="Q98" i="12" s="1"/>
  <c r="D97" i="12"/>
  <c r="Q97" i="12" s="1"/>
  <c r="D96" i="12"/>
  <c r="Q96" i="12" s="1"/>
  <c r="D95" i="12"/>
  <c r="Q95" i="12" s="1"/>
  <c r="D94" i="12"/>
  <c r="Q94" i="12" s="1"/>
  <c r="D93" i="12"/>
  <c r="D92" i="12"/>
  <c r="Q92" i="12" s="1"/>
  <c r="D91" i="12"/>
  <c r="Q91" i="12" s="1"/>
  <c r="D90" i="12"/>
  <c r="D89" i="12"/>
  <c r="D88" i="12"/>
  <c r="D87" i="12"/>
  <c r="R87" i="12" s="1"/>
  <c r="D86" i="12"/>
  <c r="D85" i="12"/>
  <c r="D84" i="12"/>
  <c r="Q84" i="12" s="1"/>
  <c r="D83" i="12"/>
  <c r="Q83" i="12" s="1"/>
  <c r="D82" i="12"/>
  <c r="Q82" i="12" s="1"/>
  <c r="D81" i="12"/>
  <c r="Q81" i="12" s="1"/>
  <c r="D80" i="12"/>
  <c r="Q80" i="12" s="1"/>
  <c r="D79" i="12"/>
  <c r="Q79" i="12" s="1"/>
  <c r="D78" i="12"/>
  <c r="Q78" i="12" s="1"/>
  <c r="D77" i="12"/>
  <c r="D76" i="12"/>
  <c r="Q76" i="12" s="1"/>
  <c r="D75" i="12"/>
  <c r="Q75" i="12" s="1"/>
  <c r="D74" i="12"/>
  <c r="Q74" i="12" s="1"/>
  <c r="D73" i="12"/>
  <c r="Q73" i="12" s="1"/>
  <c r="D72" i="12"/>
  <c r="Q72" i="12" s="1"/>
  <c r="D71" i="12"/>
  <c r="Q71" i="12" s="1"/>
  <c r="D70" i="12"/>
  <c r="Q70" i="12" s="1"/>
  <c r="D69" i="12"/>
  <c r="D68" i="12"/>
  <c r="Q68" i="12" s="1"/>
  <c r="D67" i="12"/>
  <c r="Q67" i="12" s="1"/>
  <c r="D66" i="12"/>
  <c r="Q66" i="12" s="1"/>
  <c r="D65" i="12"/>
  <c r="Q65" i="12" s="1"/>
  <c r="D64" i="12"/>
  <c r="Q64" i="12" s="1"/>
  <c r="D63" i="12"/>
  <c r="Q63" i="12" s="1"/>
  <c r="D62" i="12"/>
  <c r="Q62" i="12" s="1"/>
  <c r="D61" i="12"/>
  <c r="D60" i="12"/>
  <c r="Q60" i="12" s="1"/>
  <c r="D59" i="12"/>
  <c r="Q59" i="12" s="1"/>
  <c r="D58" i="12"/>
  <c r="D57" i="12"/>
  <c r="Q57" i="12" s="1"/>
  <c r="D56" i="12"/>
  <c r="D55" i="12"/>
  <c r="D54" i="12"/>
  <c r="D53" i="12"/>
  <c r="D52" i="12"/>
  <c r="D51" i="12"/>
  <c r="D50" i="12"/>
  <c r="Q50" i="12" s="1"/>
  <c r="D49" i="12"/>
  <c r="Q49" i="12" s="1"/>
  <c r="D48" i="12"/>
  <c r="Q48" i="12" s="1"/>
  <c r="D47" i="12"/>
  <c r="Q47" i="12" s="1"/>
  <c r="D46" i="12"/>
  <c r="Q46" i="12" s="1"/>
  <c r="D45" i="12"/>
  <c r="D44" i="12"/>
  <c r="Q44" i="12" s="1"/>
  <c r="D43" i="12"/>
  <c r="Q43" i="12" s="1"/>
  <c r="D42" i="12"/>
  <c r="Q42" i="12" s="1"/>
  <c r="D41" i="12"/>
  <c r="Q41" i="12" s="1"/>
  <c r="D40" i="12"/>
  <c r="Q40" i="12" s="1"/>
  <c r="D39" i="12"/>
  <c r="Q39" i="12" s="1"/>
  <c r="D38" i="12"/>
  <c r="Q38" i="12" s="1"/>
  <c r="D37" i="12"/>
  <c r="D36" i="12"/>
  <c r="Q36" i="12" s="1"/>
  <c r="D35" i="12"/>
  <c r="Q35" i="12" s="1"/>
  <c r="D34" i="12"/>
  <c r="Q34" i="12" s="1"/>
  <c r="D33" i="12"/>
  <c r="Q33" i="12" s="1"/>
  <c r="D32" i="12"/>
  <c r="Q32" i="12" s="1"/>
  <c r="D31" i="12"/>
  <c r="Q31" i="12" s="1"/>
  <c r="D30" i="12"/>
  <c r="Q30" i="12" s="1"/>
  <c r="D29" i="12"/>
  <c r="D28" i="12"/>
  <c r="Q28" i="12" s="1"/>
  <c r="D27" i="12"/>
  <c r="Q27" i="12" s="1"/>
  <c r="D26" i="12"/>
  <c r="Q26" i="12" s="1"/>
  <c r="D25" i="12"/>
  <c r="Q25" i="12" s="1"/>
  <c r="D24" i="12"/>
  <c r="Q24" i="12" s="1"/>
  <c r="D23" i="12"/>
  <c r="Q23" i="12" s="1"/>
  <c r="D22" i="12"/>
  <c r="Q22" i="12" s="1"/>
  <c r="D21" i="12"/>
  <c r="D20" i="12"/>
  <c r="Q20" i="12" s="1"/>
  <c r="D19" i="12"/>
  <c r="Q19" i="12" s="1"/>
  <c r="D18" i="12"/>
  <c r="Q18" i="12" s="1"/>
  <c r="D17" i="12"/>
  <c r="Q17" i="12" s="1"/>
  <c r="D16" i="12"/>
  <c r="Q16" i="12" s="1"/>
  <c r="D15" i="12"/>
  <c r="Q15" i="12" s="1"/>
  <c r="D14" i="12"/>
  <c r="Q14" i="12" s="1"/>
  <c r="D13" i="12"/>
  <c r="Q13" i="12" s="1"/>
  <c r="D12" i="12"/>
  <c r="Q12" i="12" s="1"/>
  <c r="D11" i="12"/>
  <c r="Q11" i="12" s="1"/>
  <c r="D10" i="12"/>
  <c r="Q10" i="12" s="1"/>
  <c r="D9" i="12"/>
  <c r="Q9" i="12" s="1"/>
  <c r="D8" i="12"/>
  <c r="Q8" i="12" s="1"/>
  <c r="D7" i="12"/>
  <c r="Q7" i="12" s="1"/>
  <c r="D6" i="12"/>
  <c r="Q6" i="12" s="1"/>
  <c r="D5" i="12"/>
  <c r="Q5" i="12" s="1"/>
  <c r="D4" i="12"/>
  <c r="Q4" i="12" s="1"/>
  <c r="D3" i="12"/>
  <c r="Q3" i="12" s="1"/>
  <c r="C228" i="12"/>
  <c r="CI228" i="11"/>
  <c r="CG228" i="11"/>
  <c r="C228" i="11"/>
  <c r="CN227" i="11"/>
  <c r="CR227" i="11" s="1"/>
  <c r="CK227" i="11"/>
  <c r="CO227" i="11" s="1"/>
  <c r="CJ227" i="11"/>
  <c r="CN226" i="11"/>
  <c r="CR226" i="11" s="1"/>
  <c r="CK226" i="11"/>
  <c r="CO226" i="11" s="1"/>
  <c r="CJ226" i="11"/>
  <c r="CN225" i="11"/>
  <c r="CR225" i="11" s="1"/>
  <c r="CK225" i="11"/>
  <c r="CO225" i="11" s="1"/>
  <c r="CJ225" i="11"/>
  <c r="CN224" i="11"/>
  <c r="CR224" i="11" s="1"/>
  <c r="CK224" i="11"/>
  <c r="CO224" i="11" s="1"/>
  <c r="CJ224" i="11"/>
  <c r="CN223" i="11"/>
  <c r="CR223" i="11" s="1"/>
  <c r="CK223" i="11"/>
  <c r="CO223" i="11" s="1"/>
  <c r="CJ223" i="11"/>
  <c r="CN222" i="11"/>
  <c r="CR222" i="11" s="1"/>
  <c r="CK222" i="11"/>
  <c r="CO222" i="11" s="1"/>
  <c r="CJ222" i="11"/>
  <c r="CN221" i="11"/>
  <c r="CR221" i="11" s="1"/>
  <c r="CK221" i="11"/>
  <c r="CO221" i="11" s="1"/>
  <c r="CJ221" i="11"/>
  <c r="CN220" i="11"/>
  <c r="CR220" i="11" s="1"/>
  <c r="CK220" i="11"/>
  <c r="CO220" i="11" s="1"/>
  <c r="CJ220" i="11"/>
  <c r="CN219" i="11"/>
  <c r="CR219" i="11" s="1"/>
  <c r="CK219" i="11"/>
  <c r="CO219" i="11" s="1"/>
  <c r="CJ219" i="11"/>
  <c r="CN218" i="11"/>
  <c r="CR218" i="11" s="1"/>
  <c r="CK218" i="11"/>
  <c r="CO218" i="11" s="1"/>
  <c r="CJ218" i="11"/>
  <c r="CN217" i="11"/>
  <c r="CR217" i="11" s="1"/>
  <c r="CK217" i="11"/>
  <c r="CO217" i="11" s="1"/>
  <c r="CJ217" i="11"/>
  <c r="CN216" i="11"/>
  <c r="CR216" i="11" s="1"/>
  <c r="CK216" i="11"/>
  <c r="CO216" i="11" s="1"/>
  <c r="CJ216" i="11"/>
  <c r="CN215" i="11"/>
  <c r="CR215" i="11" s="1"/>
  <c r="CK215" i="11"/>
  <c r="CO215" i="11" s="1"/>
  <c r="CJ215" i="11"/>
  <c r="CN214" i="11"/>
  <c r="CR214" i="11" s="1"/>
  <c r="CK214" i="11"/>
  <c r="CO214" i="11" s="1"/>
  <c r="CJ214" i="11"/>
  <c r="CN213" i="11"/>
  <c r="CR213" i="11" s="1"/>
  <c r="CK213" i="11"/>
  <c r="CO213" i="11" s="1"/>
  <c r="CJ213" i="11"/>
  <c r="CN212" i="11"/>
  <c r="CR212" i="11" s="1"/>
  <c r="CK212" i="11"/>
  <c r="CO212" i="11" s="1"/>
  <c r="CJ212" i="11"/>
  <c r="CN211" i="11"/>
  <c r="CR211" i="11" s="1"/>
  <c r="CK211" i="11"/>
  <c r="CO211" i="11" s="1"/>
  <c r="CJ211" i="11"/>
  <c r="CN210" i="11"/>
  <c r="CR210" i="11" s="1"/>
  <c r="CK210" i="11"/>
  <c r="CO210" i="11" s="1"/>
  <c r="CJ210" i="11"/>
  <c r="CN209" i="11"/>
  <c r="CR209" i="11" s="1"/>
  <c r="CK209" i="11"/>
  <c r="CJ209" i="11"/>
  <c r="CN208" i="11"/>
  <c r="CR208" i="11" s="1"/>
  <c r="CK208" i="11"/>
  <c r="CO208" i="11" s="1"/>
  <c r="CJ208" i="11"/>
  <c r="CN207" i="11"/>
  <c r="CR207" i="11" s="1"/>
  <c r="CK207" i="11"/>
  <c r="CO207" i="11" s="1"/>
  <c r="CJ207" i="11"/>
  <c r="CN206" i="11"/>
  <c r="CO206" i="11" s="1"/>
  <c r="CP206" i="11" s="1"/>
  <c r="CK206" i="11"/>
  <c r="CJ206" i="11"/>
  <c r="CN205" i="11"/>
  <c r="CR205" i="11" s="1"/>
  <c r="CK205" i="11"/>
  <c r="CO205" i="11" s="1"/>
  <c r="CJ205" i="11"/>
  <c r="CN204" i="11"/>
  <c r="CR204" i="11" s="1"/>
  <c r="CK204" i="11"/>
  <c r="CO204" i="11" s="1"/>
  <c r="CJ204" i="11"/>
  <c r="CN203" i="11"/>
  <c r="CO203" i="11" s="1"/>
  <c r="CP203" i="11" s="1"/>
  <c r="CK203" i="11"/>
  <c r="CJ203" i="11"/>
  <c r="CN202" i="11"/>
  <c r="CR202" i="11" s="1"/>
  <c r="CK202" i="11"/>
  <c r="CO202" i="11" s="1"/>
  <c r="CJ202" i="11"/>
  <c r="CN201" i="11"/>
  <c r="CR201" i="11" s="1"/>
  <c r="CK201" i="11"/>
  <c r="CJ201" i="11"/>
  <c r="CN200" i="11"/>
  <c r="CR200" i="11" s="1"/>
  <c r="CK200" i="11"/>
  <c r="CO200" i="11" s="1"/>
  <c r="CJ200" i="11"/>
  <c r="CN199" i="11"/>
  <c r="CR199" i="11" s="1"/>
  <c r="CK199" i="11"/>
  <c r="CO199" i="11" s="1"/>
  <c r="CJ199" i="11"/>
  <c r="CN198" i="11"/>
  <c r="CR198" i="11" s="1"/>
  <c r="CK198" i="11"/>
  <c r="CO198" i="11" s="1"/>
  <c r="CJ198" i="11"/>
  <c r="CN197" i="11"/>
  <c r="CR197" i="11" s="1"/>
  <c r="CK197" i="11"/>
  <c r="CO197" i="11" s="1"/>
  <c r="CJ197" i="11"/>
  <c r="CN196" i="11"/>
  <c r="CR196" i="11" s="1"/>
  <c r="CK196" i="11"/>
  <c r="CO196" i="11" s="1"/>
  <c r="CJ196" i="11"/>
  <c r="CN195" i="11"/>
  <c r="CR195" i="11" s="1"/>
  <c r="CK195" i="11"/>
  <c r="CO195" i="11" s="1"/>
  <c r="CJ195" i="11"/>
  <c r="CN194" i="11"/>
  <c r="CR194" i="11" s="1"/>
  <c r="CK194" i="11"/>
  <c r="CO194" i="11" s="1"/>
  <c r="CJ194" i="11"/>
  <c r="CN193" i="11"/>
  <c r="CR193" i="11" s="1"/>
  <c r="CK193" i="11"/>
  <c r="CO193" i="11" s="1"/>
  <c r="CJ193" i="11"/>
  <c r="CN192" i="11"/>
  <c r="CR192" i="11" s="1"/>
  <c r="CK192" i="11"/>
  <c r="CO192" i="11" s="1"/>
  <c r="CJ192" i="11"/>
  <c r="CN191" i="11"/>
  <c r="CR191" i="11" s="1"/>
  <c r="CK191" i="11"/>
  <c r="CO191" i="11" s="1"/>
  <c r="CJ191" i="11"/>
  <c r="CN190" i="11"/>
  <c r="CR190" i="11" s="1"/>
  <c r="CK190" i="11"/>
  <c r="CO190" i="11" s="1"/>
  <c r="CJ190" i="11"/>
  <c r="CN189" i="11"/>
  <c r="CR189" i="11" s="1"/>
  <c r="CK189" i="11"/>
  <c r="CO189" i="11" s="1"/>
  <c r="CJ189" i="11"/>
  <c r="CN188" i="11"/>
  <c r="CR188" i="11" s="1"/>
  <c r="CK188" i="11"/>
  <c r="CO188" i="11" s="1"/>
  <c r="CJ188" i="11"/>
  <c r="CN187" i="11"/>
  <c r="CR187" i="11" s="1"/>
  <c r="CK187" i="11"/>
  <c r="CO187" i="11" s="1"/>
  <c r="CJ187" i="11"/>
  <c r="CN186" i="11"/>
  <c r="CR186" i="11" s="1"/>
  <c r="CK186" i="11"/>
  <c r="CO186" i="11" s="1"/>
  <c r="CJ186" i="11"/>
  <c r="CN185" i="11"/>
  <c r="CR185" i="11" s="1"/>
  <c r="CK185" i="11"/>
  <c r="CO185" i="11" s="1"/>
  <c r="CJ185" i="11"/>
  <c r="CN184" i="11"/>
  <c r="CR184" i="11" s="1"/>
  <c r="CK184" i="11"/>
  <c r="CO184" i="11" s="1"/>
  <c r="CJ184" i="11"/>
  <c r="CN183" i="11"/>
  <c r="CR183" i="11" s="1"/>
  <c r="CK183" i="11"/>
  <c r="CO183" i="11" s="1"/>
  <c r="CJ183" i="11"/>
  <c r="CN182" i="11"/>
  <c r="CR182" i="11" s="1"/>
  <c r="CK182" i="11"/>
  <c r="CO182" i="11" s="1"/>
  <c r="CJ182" i="11"/>
  <c r="CN181" i="11"/>
  <c r="CR181" i="11" s="1"/>
  <c r="CK181" i="11"/>
  <c r="CO181" i="11" s="1"/>
  <c r="CJ181" i="11"/>
  <c r="CN180" i="11"/>
  <c r="CR180" i="11" s="1"/>
  <c r="CK180" i="11"/>
  <c r="CO180" i="11" s="1"/>
  <c r="CJ180" i="11"/>
  <c r="CN179" i="11"/>
  <c r="CR179" i="11" s="1"/>
  <c r="CK179" i="11"/>
  <c r="CO179" i="11" s="1"/>
  <c r="CJ179" i="11"/>
  <c r="CN178" i="11"/>
  <c r="CO178" i="11" s="1"/>
  <c r="CP178" i="11" s="1"/>
  <c r="CK178" i="11"/>
  <c r="CJ178" i="11"/>
  <c r="CN177" i="11"/>
  <c r="CR177" i="11" s="1"/>
  <c r="CK177" i="11"/>
  <c r="CO177" i="11" s="1"/>
  <c r="CJ177" i="11"/>
  <c r="CN176" i="11"/>
  <c r="CR176" i="11" s="1"/>
  <c r="CK176" i="11"/>
  <c r="CO176" i="11" s="1"/>
  <c r="CJ176" i="11"/>
  <c r="CN175" i="11"/>
  <c r="CR175" i="11" s="1"/>
  <c r="CK175" i="11"/>
  <c r="CO175" i="11" s="1"/>
  <c r="CJ175" i="11"/>
  <c r="CN174" i="11"/>
  <c r="CO174" i="11" s="1"/>
  <c r="CP174" i="11" s="1"/>
  <c r="CK174" i="11"/>
  <c r="CJ174" i="11"/>
  <c r="CN173" i="11"/>
  <c r="CR173" i="11" s="1"/>
  <c r="CK173" i="11"/>
  <c r="CO173" i="11" s="1"/>
  <c r="CJ173" i="11"/>
  <c r="CN172" i="11"/>
  <c r="CR172" i="11" s="1"/>
  <c r="CK172" i="11"/>
  <c r="CO172" i="11" s="1"/>
  <c r="CJ172" i="11"/>
  <c r="CN171" i="11"/>
  <c r="CR171" i="11" s="1"/>
  <c r="CK171" i="11"/>
  <c r="CO171" i="11" s="1"/>
  <c r="CJ171" i="11"/>
  <c r="CN170" i="11"/>
  <c r="CR170" i="11" s="1"/>
  <c r="CK170" i="11"/>
  <c r="CO170" i="11" s="1"/>
  <c r="CJ170" i="11"/>
  <c r="CN169" i="11"/>
  <c r="CR169" i="11" s="1"/>
  <c r="CK169" i="11"/>
  <c r="CJ169" i="11"/>
  <c r="CN168" i="11"/>
  <c r="CR168" i="11" s="1"/>
  <c r="CK168" i="11"/>
  <c r="CO168" i="11" s="1"/>
  <c r="CJ168" i="11"/>
  <c r="CN167" i="11"/>
  <c r="CR167" i="11" s="1"/>
  <c r="CK167" i="11"/>
  <c r="CO167" i="11" s="1"/>
  <c r="CJ167" i="11"/>
  <c r="CN166" i="11"/>
  <c r="CR166" i="11" s="1"/>
  <c r="CK166" i="11"/>
  <c r="CO166" i="11" s="1"/>
  <c r="CJ166" i="11"/>
  <c r="CN165" i="11"/>
  <c r="CR165" i="11" s="1"/>
  <c r="CK165" i="11"/>
  <c r="CJ165" i="11"/>
  <c r="CN164" i="11"/>
  <c r="CR164" i="11" s="1"/>
  <c r="CK164" i="11"/>
  <c r="CO164" i="11" s="1"/>
  <c r="CJ164" i="11"/>
  <c r="CN163" i="11"/>
  <c r="CR163" i="11" s="1"/>
  <c r="CK163" i="11"/>
  <c r="CO163" i="11" s="1"/>
  <c r="CJ163" i="11"/>
  <c r="CN162" i="11"/>
  <c r="CR162" i="11" s="1"/>
  <c r="CK162" i="11"/>
  <c r="CO162" i="11" s="1"/>
  <c r="CJ162" i="11"/>
  <c r="CN161" i="11"/>
  <c r="CR161" i="11" s="1"/>
  <c r="CK161" i="11"/>
  <c r="CO161" i="11" s="1"/>
  <c r="CJ161" i="11"/>
  <c r="CN160" i="11"/>
  <c r="CR160" i="11" s="1"/>
  <c r="CK160" i="11"/>
  <c r="CJ160" i="11"/>
  <c r="CN159" i="11"/>
  <c r="CR159" i="11" s="1"/>
  <c r="CK159" i="11"/>
  <c r="CO159" i="11" s="1"/>
  <c r="CJ159" i="11"/>
  <c r="CN158" i="11"/>
  <c r="CR158" i="11" s="1"/>
  <c r="CK158" i="11"/>
  <c r="CO158" i="11" s="1"/>
  <c r="CJ158" i="11"/>
  <c r="CN157" i="11"/>
  <c r="CR157" i="11" s="1"/>
  <c r="CK157" i="11"/>
  <c r="CO157" i="11" s="1"/>
  <c r="CJ157" i="11"/>
  <c r="CN156" i="11"/>
  <c r="CR156" i="11" s="1"/>
  <c r="CK156" i="11"/>
  <c r="CJ156" i="11"/>
  <c r="CN155" i="11"/>
  <c r="CR155" i="11" s="1"/>
  <c r="CK155" i="11"/>
  <c r="CO155" i="11" s="1"/>
  <c r="CJ155" i="11"/>
  <c r="CN154" i="11"/>
  <c r="CR154" i="11" s="1"/>
  <c r="CK154" i="11"/>
  <c r="CO154" i="11" s="1"/>
  <c r="CJ154" i="11"/>
  <c r="CN153" i="11"/>
  <c r="CR153" i="11" s="1"/>
  <c r="CK153" i="11"/>
  <c r="CO153" i="11" s="1"/>
  <c r="CJ153" i="11"/>
  <c r="CN152" i="11"/>
  <c r="CR152" i="11" s="1"/>
  <c r="CK152" i="11"/>
  <c r="CO152" i="11" s="1"/>
  <c r="CJ152" i="11"/>
  <c r="CN151" i="11"/>
  <c r="CO151" i="11" s="1"/>
  <c r="CK151" i="11"/>
  <c r="CJ151" i="11"/>
  <c r="CN150" i="11"/>
  <c r="CR150" i="11" s="1"/>
  <c r="CK150" i="11"/>
  <c r="CO150" i="11" s="1"/>
  <c r="CJ150" i="11"/>
  <c r="CN149" i="11"/>
  <c r="CR149" i="11" s="1"/>
  <c r="CK149" i="11"/>
  <c r="CO149" i="11" s="1"/>
  <c r="CJ149" i="11"/>
  <c r="CN148" i="11"/>
  <c r="CR148" i="11" s="1"/>
  <c r="CK148" i="11"/>
  <c r="CO148" i="11" s="1"/>
  <c r="CJ148" i="11"/>
  <c r="CN147" i="11"/>
  <c r="CO147" i="11" s="1"/>
  <c r="CP147" i="11" s="1"/>
  <c r="CK147" i="11"/>
  <c r="CJ147" i="11"/>
  <c r="CN146" i="11"/>
  <c r="CR146" i="11" s="1"/>
  <c r="CK146" i="11"/>
  <c r="CO146" i="11" s="1"/>
  <c r="CJ146" i="11"/>
  <c r="CN145" i="11"/>
  <c r="CR145" i="11" s="1"/>
  <c r="CK145" i="11"/>
  <c r="CO145" i="11" s="1"/>
  <c r="CJ145" i="11"/>
  <c r="CN144" i="11"/>
  <c r="CR144" i="11" s="1"/>
  <c r="CK144" i="11"/>
  <c r="CO144" i="11" s="1"/>
  <c r="CJ144" i="11"/>
  <c r="CN143" i="11"/>
  <c r="CR143" i="11" s="1"/>
  <c r="CK143" i="11"/>
  <c r="CO143" i="11" s="1"/>
  <c r="CJ143" i="11"/>
  <c r="CN142" i="11"/>
  <c r="CR142" i="11" s="1"/>
  <c r="CK142" i="11"/>
  <c r="CO142" i="11" s="1"/>
  <c r="CJ142" i="11"/>
  <c r="CN141" i="11"/>
  <c r="CR141" i="11" s="1"/>
  <c r="CK141" i="11"/>
  <c r="CO141" i="11" s="1"/>
  <c r="CJ141" i="11"/>
  <c r="CN140" i="11"/>
  <c r="CR140" i="11" s="1"/>
  <c r="CK140" i="11"/>
  <c r="CO140" i="11" s="1"/>
  <c r="CJ140" i="11"/>
  <c r="CN139" i="11"/>
  <c r="CR139" i="11" s="1"/>
  <c r="CK139" i="11"/>
  <c r="CO139" i="11" s="1"/>
  <c r="CJ139" i="11"/>
  <c r="CN138" i="11"/>
  <c r="CO138" i="11" s="1"/>
  <c r="CP138" i="11" s="1"/>
  <c r="CK138" i="11"/>
  <c r="CJ138" i="11"/>
  <c r="CN137" i="11"/>
  <c r="CR137" i="11" s="1"/>
  <c r="CK137" i="11"/>
  <c r="CO137" i="11" s="1"/>
  <c r="CJ137" i="11"/>
  <c r="CN136" i="11"/>
  <c r="CR136" i="11" s="1"/>
  <c r="CK136" i="11"/>
  <c r="CO136" i="11" s="1"/>
  <c r="CJ136" i="11"/>
  <c r="CN135" i="11"/>
  <c r="CR135" i="11" s="1"/>
  <c r="CK135" i="11"/>
  <c r="CO135" i="11" s="1"/>
  <c r="CJ135" i="11"/>
  <c r="CN134" i="11"/>
  <c r="CR134" i="11" s="1"/>
  <c r="CK134" i="11"/>
  <c r="CO134" i="11" s="1"/>
  <c r="CJ134" i="11"/>
  <c r="CN133" i="11"/>
  <c r="CR133" i="11" s="1"/>
  <c r="CK133" i="11"/>
  <c r="CJ133" i="11"/>
  <c r="CN132" i="11"/>
  <c r="CR132" i="11" s="1"/>
  <c r="CK132" i="11"/>
  <c r="CO132" i="11" s="1"/>
  <c r="CJ132" i="11"/>
  <c r="CN131" i="11"/>
  <c r="CR131" i="11" s="1"/>
  <c r="CK131" i="11"/>
  <c r="CO131" i="11" s="1"/>
  <c r="CJ131" i="11"/>
  <c r="CN130" i="11"/>
  <c r="CR130" i="11" s="1"/>
  <c r="CK130" i="11"/>
  <c r="CO130" i="11" s="1"/>
  <c r="CJ130" i="11"/>
  <c r="CN129" i="11"/>
  <c r="CR129" i="11" s="1"/>
  <c r="CK129" i="11"/>
  <c r="CJ129" i="11"/>
  <c r="CN128" i="11"/>
  <c r="CR128" i="11" s="1"/>
  <c r="CK128" i="11"/>
  <c r="CO128" i="11" s="1"/>
  <c r="CJ128" i="11"/>
  <c r="CN127" i="11"/>
  <c r="CR127" i="11" s="1"/>
  <c r="CK127" i="11"/>
  <c r="CO127" i="11" s="1"/>
  <c r="CJ127" i="11"/>
  <c r="CN126" i="11"/>
  <c r="CR126" i="11" s="1"/>
  <c r="CK126" i="11"/>
  <c r="CO126" i="11" s="1"/>
  <c r="CJ126" i="11"/>
  <c r="CN125" i="11"/>
  <c r="CR125" i="11" s="1"/>
  <c r="CK125" i="11"/>
  <c r="CO125" i="11" s="1"/>
  <c r="CJ125" i="11"/>
  <c r="CN124" i="11"/>
  <c r="CR124" i="11" s="1"/>
  <c r="CK124" i="11"/>
  <c r="CO124" i="11" s="1"/>
  <c r="CJ124" i="11"/>
  <c r="CN123" i="11"/>
  <c r="CR123" i="11" s="1"/>
  <c r="CK123" i="11"/>
  <c r="CO123" i="11" s="1"/>
  <c r="CJ123" i="11"/>
  <c r="CN122" i="11"/>
  <c r="CR122" i="11" s="1"/>
  <c r="CK122" i="11"/>
  <c r="CO122" i="11" s="1"/>
  <c r="CJ122" i="11"/>
  <c r="CN121" i="11"/>
  <c r="CR121" i="11" s="1"/>
  <c r="CK121" i="11"/>
  <c r="CO121" i="11" s="1"/>
  <c r="CJ121" i="11"/>
  <c r="CN120" i="11"/>
  <c r="CO120" i="11" s="1"/>
  <c r="CK120" i="11"/>
  <c r="CJ120" i="11"/>
  <c r="CN119" i="11"/>
  <c r="CR119" i="11" s="1"/>
  <c r="CK119" i="11"/>
  <c r="CO119" i="11" s="1"/>
  <c r="CJ119" i="11"/>
  <c r="CN118" i="11"/>
  <c r="CR118" i="11" s="1"/>
  <c r="CK118" i="11"/>
  <c r="CO118" i="11" s="1"/>
  <c r="CJ118" i="11"/>
  <c r="CN117" i="11"/>
  <c r="CR117" i="11" s="1"/>
  <c r="CK117" i="11"/>
  <c r="CO117" i="11" s="1"/>
  <c r="CJ117" i="11"/>
  <c r="CN116" i="11"/>
  <c r="CR116" i="11" s="1"/>
  <c r="CK116" i="11"/>
  <c r="CO116" i="11" s="1"/>
  <c r="CJ116" i="11"/>
  <c r="CN115" i="11"/>
  <c r="CR115" i="11" s="1"/>
  <c r="CK115" i="11"/>
  <c r="CO115" i="11" s="1"/>
  <c r="CJ115" i="11"/>
  <c r="CN114" i="11"/>
  <c r="CR114" i="11" s="1"/>
  <c r="CK114" i="11"/>
  <c r="CO114" i="11" s="1"/>
  <c r="CJ114" i="11"/>
  <c r="CN113" i="11"/>
  <c r="CR113" i="11" s="1"/>
  <c r="CK113" i="11"/>
  <c r="CO113" i="11" s="1"/>
  <c r="CJ113" i="11"/>
  <c r="CN112" i="11"/>
  <c r="CR112" i="11" s="1"/>
  <c r="CK112" i="11"/>
  <c r="CO112" i="11" s="1"/>
  <c r="CJ112" i="11"/>
  <c r="CN111" i="11"/>
  <c r="CO111" i="11" s="1"/>
  <c r="CK111" i="11"/>
  <c r="CJ111" i="11"/>
  <c r="CN110" i="11"/>
  <c r="CO110" i="11" s="1"/>
  <c r="CP110" i="11" s="1"/>
  <c r="CK110" i="11"/>
  <c r="CJ110" i="11"/>
  <c r="CN109" i="11"/>
  <c r="CR109" i="11" s="1"/>
  <c r="CK109" i="11"/>
  <c r="CO109" i="11" s="1"/>
  <c r="CJ109" i="11"/>
  <c r="CN108" i="11"/>
  <c r="CR108" i="11" s="1"/>
  <c r="CK108" i="11"/>
  <c r="CO108" i="11" s="1"/>
  <c r="CJ108" i="11"/>
  <c r="CN107" i="11"/>
  <c r="CR107" i="11" s="1"/>
  <c r="CK107" i="11"/>
  <c r="CO107" i="11" s="1"/>
  <c r="CJ107" i="11"/>
  <c r="CN106" i="11"/>
  <c r="CR106" i="11" s="1"/>
  <c r="CK106" i="11"/>
  <c r="CO106" i="11" s="1"/>
  <c r="CJ106" i="11"/>
  <c r="CN105" i="11"/>
  <c r="CR105" i="11" s="1"/>
  <c r="CK105" i="11"/>
  <c r="CO105" i="11" s="1"/>
  <c r="CJ105" i="11"/>
  <c r="CN104" i="11"/>
  <c r="CR104" i="11" s="1"/>
  <c r="CK104" i="11"/>
  <c r="CO104" i="11" s="1"/>
  <c r="CJ104" i="11"/>
  <c r="CN103" i="11"/>
  <c r="CR103" i="11" s="1"/>
  <c r="CK103" i="11"/>
  <c r="CO103" i="11" s="1"/>
  <c r="CJ103" i="11"/>
  <c r="CN102" i="11"/>
  <c r="CO102" i="11" s="1"/>
  <c r="CP102" i="11" s="1"/>
  <c r="CK102" i="11"/>
  <c r="CJ102" i="11"/>
  <c r="CN101" i="11"/>
  <c r="CR101" i="11" s="1"/>
  <c r="CK101" i="11"/>
  <c r="CO101" i="11" s="1"/>
  <c r="CJ101" i="11"/>
  <c r="CN100" i="11"/>
  <c r="CR100" i="11" s="1"/>
  <c r="CK100" i="11"/>
  <c r="CO100" i="11" s="1"/>
  <c r="CJ100" i="11"/>
  <c r="CN99" i="11"/>
  <c r="CR99" i="11" s="1"/>
  <c r="CK99" i="11"/>
  <c r="CO99" i="11" s="1"/>
  <c r="CJ99" i="11"/>
  <c r="CN98" i="11"/>
  <c r="CO98" i="11" s="1"/>
  <c r="CP98" i="11" s="1"/>
  <c r="CK98" i="11"/>
  <c r="CJ98" i="11"/>
  <c r="CN97" i="11"/>
  <c r="CR97" i="11" s="1"/>
  <c r="CK97" i="11"/>
  <c r="CO97" i="11" s="1"/>
  <c r="CJ97" i="11"/>
  <c r="CN96" i="11"/>
  <c r="CR96" i="11" s="1"/>
  <c r="CK96" i="11"/>
  <c r="CO96" i="11" s="1"/>
  <c r="CJ96" i="11"/>
  <c r="CN95" i="11"/>
  <c r="CR95" i="11" s="1"/>
  <c r="CK95" i="11"/>
  <c r="CO95" i="11" s="1"/>
  <c r="CJ95" i="11"/>
  <c r="CN94" i="11"/>
  <c r="CR94" i="11" s="1"/>
  <c r="CK94" i="11"/>
  <c r="CO94" i="11" s="1"/>
  <c r="CJ94" i="11"/>
  <c r="CN93" i="11"/>
  <c r="CR93" i="11" s="1"/>
  <c r="CK93" i="11"/>
  <c r="CJ93" i="11"/>
  <c r="CN92" i="11"/>
  <c r="CR92" i="11" s="1"/>
  <c r="CK92" i="11"/>
  <c r="CO92" i="11" s="1"/>
  <c r="CJ92" i="11"/>
  <c r="CN91" i="11"/>
  <c r="CR91" i="11" s="1"/>
  <c r="CK91" i="11"/>
  <c r="CO91" i="11" s="1"/>
  <c r="CJ91" i="11"/>
  <c r="CO90" i="11"/>
  <c r="CN90" i="11"/>
  <c r="CO89" i="11"/>
  <c r="CN89" i="11"/>
  <c r="CR89" i="11" s="1"/>
  <c r="CN88" i="11"/>
  <c r="CR88" i="11" s="1"/>
  <c r="CK88" i="11"/>
  <c r="CO88" i="11" s="1"/>
  <c r="CJ88" i="11"/>
  <c r="CN87" i="11"/>
  <c r="CR87" i="11" s="1"/>
  <c r="CK87" i="11"/>
  <c r="CO87" i="11" s="1"/>
  <c r="CJ87" i="11"/>
  <c r="CN86" i="11"/>
  <c r="CP86" i="11" s="1"/>
  <c r="CK86" i="11"/>
  <c r="CJ86" i="11"/>
  <c r="CN85" i="11"/>
  <c r="CP85" i="11" s="1"/>
  <c r="CK85" i="11"/>
  <c r="CJ85" i="11"/>
  <c r="CN84" i="11"/>
  <c r="CR84" i="11" s="1"/>
  <c r="CK84" i="11"/>
  <c r="CO84" i="11" s="1"/>
  <c r="CJ84" i="11"/>
  <c r="CN83" i="11"/>
  <c r="CR83" i="11" s="1"/>
  <c r="CK83" i="11"/>
  <c r="CO83" i="11" s="1"/>
  <c r="CJ83" i="11"/>
  <c r="CN82" i="11"/>
  <c r="CR82" i="11" s="1"/>
  <c r="CK82" i="11"/>
  <c r="CO82" i="11" s="1"/>
  <c r="CJ82" i="11"/>
  <c r="CN81" i="11"/>
  <c r="CR81" i="11" s="1"/>
  <c r="CK81" i="11"/>
  <c r="CO81" i="11" s="1"/>
  <c r="CJ81" i="11"/>
  <c r="CN80" i="11"/>
  <c r="CR80" i="11" s="1"/>
  <c r="CK80" i="11"/>
  <c r="CO80" i="11" s="1"/>
  <c r="CJ80" i="11"/>
  <c r="CN79" i="11"/>
  <c r="CR79" i="11" s="1"/>
  <c r="CK79" i="11"/>
  <c r="CO79" i="11" s="1"/>
  <c r="CJ79" i="11"/>
  <c r="CN78" i="11"/>
  <c r="CR78" i="11" s="1"/>
  <c r="CK78" i="11"/>
  <c r="CO78" i="11" s="1"/>
  <c r="CJ78" i="11"/>
  <c r="CN77" i="11"/>
  <c r="CR77" i="11" s="1"/>
  <c r="CK77" i="11"/>
  <c r="CO77" i="11" s="1"/>
  <c r="CJ77" i="11"/>
  <c r="CN76" i="11"/>
  <c r="CR76" i="11" s="1"/>
  <c r="CK76" i="11"/>
  <c r="CO76" i="11" s="1"/>
  <c r="CJ76" i="11"/>
  <c r="CN75" i="11"/>
  <c r="CR75" i="11" s="1"/>
  <c r="CK75" i="11"/>
  <c r="CO75" i="11" s="1"/>
  <c r="CJ75" i="11"/>
  <c r="CN74" i="11"/>
  <c r="CR74" i="11" s="1"/>
  <c r="CK74" i="11"/>
  <c r="CO74" i="11" s="1"/>
  <c r="CJ74" i="11"/>
  <c r="CN73" i="11"/>
  <c r="CR73" i="11" s="1"/>
  <c r="CK73" i="11"/>
  <c r="CO73" i="11" s="1"/>
  <c r="CJ73" i="11"/>
  <c r="CN72" i="11"/>
  <c r="CR72" i="11" s="1"/>
  <c r="CK72" i="11"/>
  <c r="CO72" i="11" s="1"/>
  <c r="CJ72" i="11"/>
  <c r="CN71" i="11"/>
  <c r="CR71" i="11" s="1"/>
  <c r="CK71" i="11"/>
  <c r="CO71" i="11" s="1"/>
  <c r="CJ71" i="11"/>
  <c r="CN70" i="11"/>
  <c r="CR70" i="11" s="1"/>
  <c r="CK70" i="11"/>
  <c r="CO70" i="11" s="1"/>
  <c r="CJ70" i="11"/>
  <c r="CN69" i="11"/>
  <c r="CR69" i="11" s="1"/>
  <c r="CK69" i="11"/>
  <c r="CO69" i="11" s="1"/>
  <c r="CJ69" i="11"/>
  <c r="CN68" i="11"/>
  <c r="CR68" i="11" s="1"/>
  <c r="CK68" i="11"/>
  <c r="CO68" i="11" s="1"/>
  <c r="CJ68" i="11"/>
  <c r="CN67" i="11"/>
  <c r="CR67" i="11" s="1"/>
  <c r="CK67" i="11"/>
  <c r="CO67" i="11" s="1"/>
  <c r="CJ67" i="11"/>
  <c r="CN66" i="11"/>
  <c r="CR66" i="11" s="1"/>
  <c r="CK66" i="11"/>
  <c r="CO66" i="11" s="1"/>
  <c r="CJ66" i="11"/>
  <c r="CN65" i="11"/>
  <c r="CR65" i="11" s="1"/>
  <c r="CK65" i="11"/>
  <c r="CO65" i="11" s="1"/>
  <c r="CJ65" i="11"/>
  <c r="CN64" i="11"/>
  <c r="CR64" i="11" s="1"/>
  <c r="CK64" i="11"/>
  <c r="CO64" i="11" s="1"/>
  <c r="CJ64" i="11"/>
  <c r="CN63" i="11"/>
  <c r="CR63" i="11" s="1"/>
  <c r="CK63" i="11"/>
  <c r="CO63" i="11" s="1"/>
  <c r="CJ63" i="11"/>
  <c r="CN62" i="11"/>
  <c r="CR62" i="11" s="1"/>
  <c r="CK62" i="11"/>
  <c r="CO62" i="11" s="1"/>
  <c r="CJ62" i="11"/>
  <c r="CN61" i="11"/>
  <c r="CR61" i="11" s="1"/>
  <c r="CK61" i="11"/>
  <c r="CO61" i="11" s="1"/>
  <c r="CJ61" i="11"/>
  <c r="CN60" i="11"/>
  <c r="CR60" i="11" s="1"/>
  <c r="CK60" i="11"/>
  <c r="CO60" i="11" s="1"/>
  <c r="CJ60" i="11"/>
  <c r="CN59" i="11"/>
  <c r="CR59" i="11" s="1"/>
  <c r="CK59" i="11"/>
  <c r="CO59" i="11" s="1"/>
  <c r="CJ59" i="11"/>
  <c r="CO58" i="11"/>
  <c r="CN58" i="11"/>
  <c r="CN57" i="11"/>
  <c r="CR57" i="11" s="1"/>
  <c r="CK57" i="11"/>
  <c r="CO57" i="11" s="1"/>
  <c r="CJ57" i="11"/>
  <c r="CO56" i="11"/>
  <c r="CN56" i="11"/>
  <c r="CO55" i="11"/>
  <c r="CN55" i="11"/>
  <c r="CN54" i="11"/>
  <c r="CR54" i="11" s="1"/>
  <c r="CK54" i="11"/>
  <c r="CO54" i="11" s="1"/>
  <c r="CJ54" i="11"/>
  <c r="CN53" i="11"/>
  <c r="CR53" i="11" s="1"/>
  <c r="CK53" i="11"/>
  <c r="CO53" i="11" s="1"/>
  <c r="CJ53" i="11"/>
  <c r="CN52" i="11"/>
  <c r="CR52" i="11" s="1"/>
  <c r="CK52" i="11"/>
  <c r="CO52" i="11" s="1"/>
  <c r="CJ52" i="11"/>
  <c r="CN51" i="11"/>
  <c r="CR51" i="11" s="1"/>
  <c r="CK51" i="11"/>
  <c r="CO51" i="11" s="1"/>
  <c r="CJ51" i="11"/>
  <c r="CN50" i="11"/>
  <c r="CR50" i="11" s="1"/>
  <c r="CK50" i="11"/>
  <c r="CO50" i="11" s="1"/>
  <c r="CJ50" i="11"/>
  <c r="CN49" i="11"/>
  <c r="CR49" i="11" s="1"/>
  <c r="CK49" i="11"/>
  <c r="CO49" i="11" s="1"/>
  <c r="CJ49" i="11"/>
  <c r="CN48" i="11"/>
  <c r="CR48" i="11" s="1"/>
  <c r="CK48" i="11"/>
  <c r="CO48" i="11" s="1"/>
  <c r="CJ48" i="11"/>
  <c r="CN47" i="11"/>
  <c r="CR47" i="11" s="1"/>
  <c r="CK47" i="11"/>
  <c r="CO47" i="11" s="1"/>
  <c r="CJ47" i="11"/>
  <c r="CN46" i="11"/>
  <c r="CR46" i="11" s="1"/>
  <c r="CK46" i="11"/>
  <c r="CO46" i="11" s="1"/>
  <c r="CJ46" i="11"/>
  <c r="CN45" i="11"/>
  <c r="CR45" i="11" s="1"/>
  <c r="CK45" i="11"/>
  <c r="CO45" i="11" s="1"/>
  <c r="CJ45" i="11"/>
  <c r="CN44" i="11"/>
  <c r="CR44" i="11" s="1"/>
  <c r="CK44" i="11"/>
  <c r="CO44" i="11" s="1"/>
  <c r="CJ44" i="11"/>
  <c r="CN43" i="11"/>
  <c r="CR43" i="11" s="1"/>
  <c r="CK43" i="11"/>
  <c r="CO43" i="11" s="1"/>
  <c r="CJ43" i="11"/>
  <c r="CN42" i="11"/>
  <c r="CR42" i="11" s="1"/>
  <c r="CK42" i="11"/>
  <c r="CO42" i="11" s="1"/>
  <c r="CJ42" i="11"/>
  <c r="CN41" i="11"/>
  <c r="CR41" i="11" s="1"/>
  <c r="CK41" i="11"/>
  <c r="CJ41" i="11"/>
  <c r="CN40" i="11"/>
  <c r="CR40" i="11" s="1"/>
  <c r="CK40" i="11"/>
  <c r="CO40" i="11" s="1"/>
  <c r="CJ40" i="11"/>
  <c r="CN39" i="11"/>
  <c r="CR39" i="11" s="1"/>
  <c r="CK39" i="11"/>
  <c r="CO39" i="11" s="1"/>
  <c r="CJ39" i="11"/>
  <c r="CN38" i="11"/>
  <c r="CR38" i="11" s="1"/>
  <c r="CK38" i="11"/>
  <c r="CO38" i="11" s="1"/>
  <c r="CJ38" i="11"/>
  <c r="CN37" i="11"/>
  <c r="CR37" i="11" s="1"/>
  <c r="CK37" i="11"/>
  <c r="CJ37" i="11"/>
  <c r="CN36" i="11"/>
  <c r="CR36" i="11" s="1"/>
  <c r="CK36" i="11"/>
  <c r="CO36" i="11" s="1"/>
  <c r="CJ36" i="11"/>
  <c r="CN35" i="11"/>
  <c r="CR35" i="11" s="1"/>
  <c r="CK35" i="11"/>
  <c r="CO35" i="11" s="1"/>
  <c r="CJ35" i="11"/>
  <c r="CN34" i="11"/>
  <c r="CR34" i="11" s="1"/>
  <c r="CK34" i="11"/>
  <c r="CO34" i="11" s="1"/>
  <c r="CJ34" i="11"/>
  <c r="CN33" i="11"/>
  <c r="CR33" i="11" s="1"/>
  <c r="CK33" i="11"/>
  <c r="CJ33" i="11"/>
  <c r="CN32" i="11"/>
  <c r="CR32" i="11" s="1"/>
  <c r="CK32" i="11"/>
  <c r="CO32" i="11" s="1"/>
  <c r="CJ32" i="11"/>
  <c r="CN31" i="11"/>
  <c r="CR31" i="11" s="1"/>
  <c r="CK31" i="11"/>
  <c r="CO31" i="11" s="1"/>
  <c r="CJ31" i="11"/>
  <c r="CN30" i="11"/>
  <c r="CR30" i="11" s="1"/>
  <c r="CK30" i="11"/>
  <c r="CO30" i="11" s="1"/>
  <c r="CJ30" i="11"/>
  <c r="CN29" i="11"/>
  <c r="CR29" i="11" s="1"/>
  <c r="CK29" i="11"/>
  <c r="CJ29" i="11"/>
  <c r="CN28" i="11"/>
  <c r="CR28" i="11" s="1"/>
  <c r="CK28" i="11"/>
  <c r="CO28" i="11" s="1"/>
  <c r="CJ28" i="11"/>
  <c r="CN27" i="11"/>
  <c r="CR27" i="11" s="1"/>
  <c r="CK27" i="11"/>
  <c r="CO27" i="11" s="1"/>
  <c r="CJ27" i="11"/>
  <c r="CN26" i="11"/>
  <c r="CR26" i="11" s="1"/>
  <c r="CK26" i="11"/>
  <c r="CO26" i="11" s="1"/>
  <c r="CJ26" i="11"/>
  <c r="CN25" i="11"/>
  <c r="CR25" i="11" s="1"/>
  <c r="CK25" i="11"/>
  <c r="CJ25" i="11"/>
  <c r="CN24" i="11"/>
  <c r="CR24" i="11" s="1"/>
  <c r="CK24" i="11"/>
  <c r="CO24" i="11" s="1"/>
  <c r="CJ24" i="11"/>
  <c r="CN23" i="11"/>
  <c r="CR23" i="11" s="1"/>
  <c r="CK23" i="11"/>
  <c r="CO23" i="11" s="1"/>
  <c r="CJ23" i="11"/>
  <c r="CN22" i="11"/>
  <c r="CR22" i="11" s="1"/>
  <c r="CK22" i="11"/>
  <c r="CO22" i="11" s="1"/>
  <c r="CJ22" i="11"/>
  <c r="CN21" i="11"/>
  <c r="CR21" i="11" s="1"/>
  <c r="CK21" i="11"/>
  <c r="CJ21" i="11"/>
  <c r="CN20" i="11"/>
  <c r="CR20" i="11" s="1"/>
  <c r="CK20" i="11"/>
  <c r="CO20" i="11" s="1"/>
  <c r="CJ20" i="11"/>
  <c r="CN19" i="11"/>
  <c r="CR19" i="11" s="1"/>
  <c r="CK19" i="11"/>
  <c r="CO19" i="11" s="1"/>
  <c r="CJ19" i="11"/>
  <c r="CN18" i="11"/>
  <c r="CR18" i="11" s="1"/>
  <c r="CK18" i="11"/>
  <c r="CO18" i="11" s="1"/>
  <c r="CJ18" i="11"/>
  <c r="CN17" i="11"/>
  <c r="CR17" i="11" s="1"/>
  <c r="CK17" i="11"/>
  <c r="CJ17" i="11"/>
  <c r="CN16" i="11"/>
  <c r="CR16" i="11" s="1"/>
  <c r="CK16" i="11"/>
  <c r="CO16" i="11" s="1"/>
  <c r="CJ16" i="11"/>
  <c r="CN15" i="11"/>
  <c r="CR15" i="11" s="1"/>
  <c r="CK15" i="11"/>
  <c r="CO15" i="11" s="1"/>
  <c r="CJ15" i="11"/>
  <c r="CN14" i="11"/>
  <c r="CR14" i="11" s="1"/>
  <c r="CK14" i="11"/>
  <c r="CO14" i="11" s="1"/>
  <c r="CJ14" i="11"/>
  <c r="CN13" i="11"/>
  <c r="CR13" i="11" s="1"/>
  <c r="CK13" i="11"/>
  <c r="CJ13" i="11"/>
  <c r="CN12" i="11"/>
  <c r="CR12" i="11" s="1"/>
  <c r="CK12" i="11"/>
  <c r="CO12" i="11" s="1"/>
  <c r="CJ12" i="11"/>
  <c r="CN11" i="11"/>
  <c r="CR11" i="11" s="1"/>
  <c r="CK11" i="11"/>
  <c r="CO11" i="11" s="1"/>
  <c r="CJ11" i="11"/>
  <c r="CN10" i="11"/>
  <c r="CR10" i="11" s="1"/>
  <c r="CK10" i="11"/>
  <c r="CO10" i="11" s="1"/>
  <c r="CJ10" i="11"/>
  <c r="CN9" i="11"/>
  <c r="CR9" i="11" s="1"/>
  <c r="CK9" i="11"/>
  <c r="CJ9" i="11"/>
  <c r="CN8" i="11"/>
  <c r="CR8" i="11" s="1"/>
  <c r="CK8" i="11"/>
  <c r="CO8" i="11" s="1"/>
  <c r="CJ8" i="11"/>
  <c r="CN7" i="11"/>
  <c r="CR7" i="11" s="1"/>
  <c r="CK7" i="11"/>
  <c r="CO7" i="11" s="1"/>
  <c r="CJ7" i="11"/>
  <c r="CN6" i="11"/>
  <c r="CR6" i="11" s="1"/>
  <c r="CK6" i="11"/>
  <c r="CO6" i="11" s="1"/>
  <c r="CJ6" i="11"/>
  <c r="CN5" i="11"/>
  <c r="CR5" i="11" s="1"/>
  <c r="CK5" i="11"/>
  <c r="CJ5" i="11"/>
  <c r="CN4" i="11"/>
  <c r="CR4" i="11" s="1"/>
  <c r="CK4" i="11"/>
  <c r="CO4" i="11" s="1"/>
  <c r="CJ4" i="11"/>
  <c r="CR3" i="11"/>
  <c r="CK3" i="11"/>
  <c r="CO3" i="11" s="1"/>
  <c r="CJ3" i="11"/>
  <c r="CO90" i="10"/>
  <c r="CO89" i="10"/>
  <c r="CO58" i="10"/>
  <c r="CO56" i="10"/>
  <c r="CO55" i="10"/>
  <c r="C228" i="10"/>
  <c r="CN227" i="10"/>
  <c r="CN226" i="10"/>
  <c r="CN225" i="10"/>
  <c r="CN224" i="10"/>
  <c r="CN223" i="10"/>
  <c r="CN222" i="10"/>
  <c r="CN221" i="10"/>
  <c r="CN220" i="10"/>
  <c r="CN219" i="10"/>
  <c r="CN218" i="10"/>
  <c r="CN217" i="10"/>
  <c r="CN216" i="10"/>
  <c r="CN215" i="10"/>
  <c r="CN214" i="10"/>
  <c r="CN213" i="10"/>
  <c r="CN212" i="10"/>
  <c r="CN211" i="10"/>
  <c r="CN210" i="10"/>
  <c r="CN209" i="10"/>
  <c r="CO209" i="10" s="1"/>
  <c r="CN208" i="10"/>
  <c r="CN207" i="10"/>
  <c r="CN206" i="10"/>
  <c r="CO206" i="10" s="1"/>
  <c r="CN205" i="10"/>
  <c r="CN204" i="10"/>
  <c r="CN203" i="10"/>
  <c r="CO203" i="10" s="1"/>
  <c r="CN202" i="10"/>
  <c r="CN201" i="10"/>
  <c r="CO201" i="10" s="1"/>
  <c r="CN200" i="10"/>
  <c r="CN199" i="10"/>
  <c r="CN198" i="10"/>
  <c r="CN197" i="10"/>
  <c r="CN196" i="10"/>
  <c r="CN195" i="10"/>
  <c r="CN194" i="10"/>
  <c r="CN193" i="10"/>
  <c r="CN192" i="10"/>
  <c r="CN191" i="10"/>
  <c r="CN190" i="10"/>
  <c r="CN189" i="10"/>
  <c r="CN188" i="10"/>
  <c r="CN187" i="10"/>
  <c r="CN186" i="10"/>
  <c r="CN185" i="10"/>
  <c r="CN184" i="10"/>
  <c r="CN183" i="10"/>
  <c r="CN182" i="10"/>
  <c r="CN181" i="10"/>
  <c r="CN180" i="10"/>
  <c r="CN179" i="10"/>
  <c r="CN178" i="10"/>
  <c r="CO178" i="10" s="1"/>
  <c r="CN177" i="10"/>
  <c r="CN176" i="10"/>
  <c r="CN175" i="10"/>
  <c r="CN174" i="10"/>
  <c r="CO174" i="10" s="1"/>
  <c r="CN173" i="10"/>
  <c r="CN172" i="10"/>
  <c r="CN171" i="10"/>
  <c r="CN170" i="10"/>
  <c r="CN169" i="10"/>
  <c r="CO169" i="10" s="1"/>
  <c r="CN168" i="10"/>
  <c r="CN167" i="10"/>
  <c r="CN166" i="10"/>
  <c r="CN165" i="10"/>
  <c r="CO165" i="10" s="1"/>
  <c r="CN164" i="10"/>
  <c r="CN163" i="10"/>
  <c r="CN162" i="10"/>
  <c r="CN161" i="10"/>
  <c r="CN160" i="10"/>
  <c r="CO160" i="10" s="1"/>
  <c r="CN159" i="10"/>
  <c r="CN158" i="10"/>
  <c r="CN157" i="10"/>
  <c r="CN156" i="10"/>
  <c r="CO156" i="10" s="1"/>
  <c r="CN155" i="10"/>
  <c r="CN154" i="10"/>
  <c r="CN153" i="10"/>
  <c r="CN152" i="10"/>
  <c r="CN151" i="10"/>
  <c r="CO151" i="10" s="1"/>
  <c r="CN150" i="10"/>
  <c r="CN149" i="10"/>
  <c r="CN148" i="10"/>
  <c r="CN147" i="10"/>
  <c r="CO147" i="10" s="1"/>
  <c r="CN146" i="10"/>
  <c r="CN145" i="10"/>
  <c r="CN144" i="10"/>
  <c r="CN143" i="10"/>
  <c r="CN142" i="10"/>
  <c r="CN141" i="10"/>
  <c r="CN140" i="10"/>
  <c r="CN139" i="10"/>
  <c r="CN138" i="10"/>
  <c r="CO138" i="10" s="1"/>
  <c r="CN137" i="10"/>
  <c r="CN136" i="10"/>
  <c r="CN135" i="10"/>
  <c r="CN134" i="10"/>
  <c r="CN133" i="10"/>
  <c r="CO133" i="10" s="1"/>
  <c r="CN132" i="10"/>
  <c r="CN131" i="10"/>
  <c r="CN130" i="10"/>
  <c r="CN129" i="10"/>
  <c r="CO129" i="10" s="1"/>
  <c r="CN128" i="10"/>
  <c r="CN127" i="10"/>
  <c r="CN126" i="10"/>
  <c r="CN125" i="10"/>
  <c r="CN124" i="10"/>
  <c r="CN123" i="10"/>
  <c r="CN122" i="10"/>
  <c r="CN121" i="10"/>
  <c r="CN120" i="10"/>
  <c r="CO120" i="10" s="1"/>
  <c r="CN119" i="10"/>
  <c r="CN118" i="10"/>
  <c r="CN117" i="10"/>
  <c r="CN116" i="10"/>
  <c r="CN115" i="10"/>
  <c r="CN114" i="10"/>
  <c r="CN113" i="10"/>
  <c r="CN112" i="10"/>
  <c r="CN111" i="10"/>
  <c r="CO111" i="10" s="1"/>
  <c r="CN110" i="10"/>
  <c r="CO110" i="10" s="1"/>
  <c r="CN109" i="10"/>
  <c r="CN108" i="10"/>
  <c r="CN107" i="10"/>
  <c r="CN106" i="10"/>
  <c r="CN105" i="10"/>
  <c r="CN104" i="10"/>
  <c r="CN103" i="10"/>
  <c r="CN102" i="10"/>
  <c r="CO102" i="10" s="1"/>
  <c r="CN101" i="10"/>
  <c r="CN100" i="10"/>
  <c r="CN99" i="10"/>
  <c r="CN98" i="10"/>
  <c r="CO98" i="10" s="1"/>
  <c r="CN97" i="10"/>
  <c r="CN96" i="10"/>
  <c r="CN95" i="10"/>
  <c r="CN94" i="10"/>
  <c r="CN93" i="10"/>
  <c r="CO93" i="10" s="1"/>
  <c r="CN92" i="10"/>
  <c r="CN91" i="10"/>
  <c r="CN90" i="10"/>
  <c r="CN89" i="10"/>
  <c r="CN88" i="10"/>
  <c r="CN87" i="10"/>
  <c r="CN86" i="10"/>
  <c r="CN85" i="10"/>
  <c r="CN84" i="10"/>
  <c r="CN83" i="10"/>
  <c r="CN82" i="10"/>
  <c r="CN81" i="10"/>
  <c r="CN80" i="10"/>
  <c r="CN79" i="10"/>
  <c r="CN78" i="10"/>
  <c r="CN77" i="10"/>
  <c r="CN76" i="10"/>
  <c r="CN75" i="10"/>
  <c r="CN74" i="10"/>
  <c r="CN73" i="10"/>
  <c r="CN72" i="10"/>
  <c r="CN71" i="10"/>
  <c r="CN70" i="10"/>
  <c r="CN69" i="10"/>
  <c r="CN68" i="10"/>
  <c r="CN67" i="10"/>
  <c r="CN66" i="10"/>
  <c r="CN65" i="10"/>
  <c r="CN64" i="10"/>
  <c r="CN63" i="10"/>
  <c r="CN62" i="10"/>
  <c r="CN61" i="10"/>
  <c r="CN60" i="10"/>
  <c r="CN59" i="10"/>
  <c r="CN58" i="10"/>
  <c r="CN57" i="10"/>
  <c r="CN56" i="10"/>
  <c r="CN55" i="10"/>
  <c r="CN54" i="10"/>
  <c r="CN53" i="10"/>
  <c r="CN52" i="10"/>
  <c r="CN51" i="10"/>
  <c r="CN50" i="10"/>
  <c r="CN49" i="10"/>
  <c r="CN48" i="10"/>
  <c r="CN47" i="10"/>
  <c r="CN46" i="10"/>
  <c r="CN45" i="10"/>
  <c r="CN44" i="10"/>
  <c r="CN43" i="10"/>
  <c r="CN42" i="10"/>
  <c r="CN41" i="10"/>
  <c r="CO41" i="10" s="1"/>
  <c r="CN40" i="10"/>
  <c r="CN39" i="10"/>
  <c r="CN38" i="10"/>
  <c r="CN37" i="10"/>
  <c r="CO37" i="10" s="1"/>
  <c r="CN36" i="10"/>
  <c r="CN35" i="10"/>
  <c r="CN34" i="10"/>
  <c r="CN33" i="10"/>
  <c r="CO33" i="10" s="1"/>
  <c r="CN32" i="10"/>
  <c r="CN31" i="10"/>
  <c r="CN30" i="10"/>
  <c r="CN29" i="10"/>
  <c r="CO29" i="10" s="1"/>
  <c r="CN28" i="10"/>
  <c r="CN27" i="10"/>
  <c r="CN26" i="10"/>
  <c r="CN25" i="10"/>
  <c r="CO25" i="10" s="1"/>
  <c r="CN24" i="10"/>
  <c r="CN23" i="10"/>
  <c r="CN22" i="10"/>
  <c r="CN21" i="10"/>
  <c r="CO21" i="10" s="1"/>
  <c r="CN20" i="10"/>
  <c r="CN19" i="10"/>
  <c r="CN18" i="10"/>
  <c r="CN17" i="10"/>
  <c r="CO17" i="10" s="1"/>
  <c r="CN16" i="10"/>
  <c r="CN15" i="10"/>
  <c r="CN14" i="10"/>
  <c r="CN13" i="10"/>
  <c r="CO13" i="10" s="1"/>
  <c r="CN12" i="10"/>
  <c r="CN11" i="10"/>
  <c r="CN10" i="10"/>
  <c r="CN9" i="10"/>
  <c r="CO9" i="10" s="1"/>
  <c r="CN8" i="10"/>
  <c r="CN7" i="10"/>
  <c r="CN6" i="10"/>
  <c r="CN5" i="10"/>
  <c r="CO5" i="10" s="1"/>
  <c r="CN4" i="10"/>
  <c r="CI228" i="10"/>
  <c r="CG228" i="10"/>
  <c r="CK49" i="10"/>
  <c r="CO49" i="10" s="1"/>
  <c r="CJ49" i="10"/>
  <c r="CK44" i="10"/>
  <c r="CO44" i="10" s="1"/>
  <c r="CK227" i="10"/>
  <c r="CO227" i="10" s="1"/>
  <c r="CJ227" i="10"/>
  <c r="CK226" i="10"/>
  <c r="CO226" i="10" s="1"/>
  <c r="CJ226" i="10"/>
  <c r="CK225" i="10"/>
  <c r="CO225" i="10" s="1"/>
  <c r="CJ225" i="10"/>
  <c r="CK224" i="10"/>
  <c r="CO224" i="10" s="1"/>
  <c r="CJ224" i="10"/>
  <c r="CK223" i="10"/>
  <c r="CO223" i="10" s="1"/>
  <c r="CJ223" i="10"/>
  <c r="CK222" i="10"/>
  <c r="CO222" i="10" s="1"/>
  <c r="CJ222" i="10"/>
  <c r="CK221" i="10"/>
  <c r="CO221" i="10" s="1"/>
  <c r="CJ221" i="10"/>
  <c r="CK220" i="10"/>
  <c r="CO220" i="10" s="1"/>
  <c r="CJ220" i="10"/>
  <c r="CK219" i="10"/>
  <c r="CO219" i="10" s="1"/>
  <c r="CJ219" i="10"/>
  <c r="CK218" i="10"/>
  <c r="CO218" i="10" s="1"/>
  <c r="CJ218" i="10"/>
  <c r="CK217" i="10"/>
  <c r="CO217" i="10" s="1"/>
  <c r="CJ217" i="10"/>
  <c r="CK216" i="10"/>
  <c r="CO216" i="10" s="1"/>
  <c r="CJ216" i="10"/>
  <c r="CK215" i="10"/>
  <c r="CO215" i="10" s="1"/>
  <c r="CJ215" i="10"/>
  <c r="CK214" i="10"/>
  <c r="CO214" i="10" s="1"/>
  <c r="CJ214" i="10"/>
  <c r="CK213" i="10"/>
  <c r="CO213" i="10" s="1"/>
  <c r="CJ213" i="10"/>
  <c r="CK212" i="10"/>
  <c r="CO212" i="10" s="1"/>
  <c r="CJ212" i="10"/>
  <c r="CK211" i="10"/>
  <c r="CO211" i="10" s="1"/>
  <c r="CJ211" i="10"/>
  <c r="CK210" i="10"/>
  <c r="CO210" i="10" s="1"/>
  <c r="CJ210" i="10"/>
  <c r="CK209" i="10"/>
  <c r="CJ209" i="10"/>
  <c r="CK208" i="10"/>
  <c r="CO208" i="10" s="1"/>
  <c r="CJ208" i="10"/>
  <c r="CK207" i="10"/>
  <c r="CO207" i="10" s="1"/>
  <c r="CJ207" i="10"/>
  <c r="CK206" i="10"/>
  <c r="CJ206" i="10"/>
  <c r="CK205" i="10"/>
  <c r="CO205" i="10" s="1"/>
  <c r="CJ205" i="10"/>
  <c r="CK204" i="10"/>
  <c r="CO204" i="10" s="1"/>
  <c r="CJ204" i="10"/>
  <c r="CK203" i="10"/>
  <c r="CJ203" i="10"/>
  <c r="CK202" i="10"/>
  <c r="CO202" i="10" s="1"/>
  <c r="CJ202" i="10"/>
  <c r="CK201" i="10"/>
  <c r="CJ201" i="10"/>
  <c r="CK200" i="10"/>
  <c r="CO200" i="10" s="1"/>
  <c r="CJ200" i="10"/>
  <c r="CK199" i="10"/>
  <c r="CO199" i="10" s="1"/>
  <c r="CJ199" i="10"/>
  <c r="CK198" i="10"/>
  <c r="CO198" i="10" s="1"/>
  <c r="CJ198" i="10"/>
  <c r="CK197" i="10"/>
  <c r="CO197" i="10" s="1"/>
  <c r="CJ197" i="10"/>
  <c r="CK196" i="10"/>
  <c r="CO196" i="10" s="1"/>
  <c r="CJ196" i="10"/>
  <c r="CK195" i="10"/>
  <c r="CO195" i="10" s="1"/>
  <c r="CJ195" i="10"/>
  <c r="CK194" i="10"/>
  <c r="CO194" i="10" s="1"/>
  <c r="CJ194" i="10"/>
  <c r="CK193" i="10"/>
  <c r="CO193" i="10" s="1"/>
  <c r="CJ193" i="10"/>
  <c r="CK192" i="10"/>
  <c r="CO192" i="10" s="1"/>
  <c r="CJ192" i="10"/>
  <c r="CK191" i="10"/>
  <c r="CO191" i="10" s="1"/>
  <c r="CJ191" i="10"/>
  <c r="CK190" i="10"/>
  <c r="CO190" i="10" s="1"/>
  <c r="CJ190" i="10"/>
  <c r="CK189" i="10"/>
  <c r="CO189" i="10" s="1"/>
  <c r="CJ189" i="10"/>
  <c r="CK188" i="10"/>
  <c r="CO188" i="10" s="1"/>
  <c r="CJ188" i="10"/>
  <c r="CK187" i="10"/>
  <c r="CO187" i="10" s="1"/>
  <c r="CJ187" i="10"/>
  <c r="CK186" i="10"/>
  <c r="CO186" i="10" s="1"/>
  <c r="CJ186" i="10"/>
  <c r="CK185" i="10"/>
  <c r="CO185" i="10" s="1"/>
  <c r="CJ185" i="10"/>
  <c r="CK184" i="10"/>
  <c r="CO184" i="10" s="1"/>
  <c r="CJ184" i="10"/>
  <c r="CK183" i="10"/>
  <c r="CO183" i="10" s="1"/>
  <c r="CJ183" i="10"/>
  <c r="CK182" i="10"/>
  <c r="CO182" i="10" s="1"/>
  <c r="CJ182" i="10"/>
  <c r="CK181" i="10"/>
  <c r="CO181" i="10" s="1"/>
  <c r="CJ181" i="10"/>
  <c r="CK180" i="10"/>
  <c r="CO180" i="10" s="1"/>
  <c r="CJ180" i="10"/>
  <c r="CK179" i="10"/>
  <c r="CO179" i="10" s="1"/>
  <c r="CJ179" i="10"/>
  <c r="CK178" i="10"/>
  <c r="CJ178" i="10"/>
  <c r="CK177" i="10"/>
  <c r="CO177" i="10" s="1"/>
  <c r="CJ177" i="10"/>
  <c r="CK176" i="10"/>
  <c r="CO176" i="10" s="1"/>
  <c r="CJ176" i="10"/>
  <c r="CK175" i="10"/>
  <c r="CO175" i="10" s="1"/>
  <c r="CJ175" i="10"/>
  <c r="CK174" i="10"/>
  <c r="CJ174" i="10"/>
  <c r="CK173" i="10"/>
  <c r="CO173" i="10" s="1"/>
  <c r="CJ173" i="10"/>
  <c r="CK172" i="10"/>
  <c r="CO172" i="10" s="1"/>
  <c r="CJ172" i="10"/>
  <c r="CK171" i="10"/>
  <c r="CO171" i="10" s="1"/>
  <c r="CJ171" i="10"/>
  <c r="CK170" i="10"/>
  <c r="CO170" i="10" s="1"/>
  <c r="CJ170" i="10"/>
  <c r="CK169" i="10"/>
  <c r="CJ169" i="10"/>
  <c r="CK168" i="10"/>
  <c r="CO168" i="10" s="1"/>
  <c r="CJ168" i="10"/>
  <c r="CK167" i="10"/>
  <c r="CO167" i="10" s="1"/>
  <c r="CJ167" i="10"/>
  <c r="CK166" i="10"/>
  <c r="CO166" i="10" s="1"/>
  <c r="CJ166" i="10"/>
  <c r="CK165" i="10"/>
  <c r="CJ165" i="10"/>
  <c r="CK164" i="10"/>
  <c r="CO164" i="10" s="1"/>
  <c r="CJ164" i="10"/>
  <c r="CK163" i="10"/>
  <c r="CO163" i="10" s="1"/>
  <c r="CJ163" i="10"/>
  <c r="CK162" i="10"/>
  <c r="CO162" i="10" s="1"/>
  <c r="CJ162" i="10"/>
  <c r="CK161" i="10"/>
  <c r="CO161" i="10" s="1"/>
  <c r="CJ161" i="10"/>
  <c r="CK160" i="10"/>
  <c r="CJ160" i="10"/>
  <c r="CK159" i="10"/>
  <c r="CO159" i="10" s="1"/>
  <c r="CJ159" i="10"/>
  <c r="CK158" i="10"/>
  <c r="CO158" i="10" s="1"/>
  <c r="CJ158" i="10"/>
  <c r="CK157" i="10"/>
  <c r="CO157" i="10" s="1"/>
  <c r="CJ157" i="10"/>
  <c r="CK156" i="10"/>
  <c r="CJ156" i="10"/>
  <c r="CK155" i="10"/>
  <c r="CO155" i="10" s="1"/>
  <c r="CJ155" i="10"/>
  <c r="CK154" i="10"/>
  <c r="CO154" i="10" s="1"/>
  <c r="CJ154" i="10"/>
  <c r="CK153" i="10"/>
  <c r="CO153" i="10" s="1"/>
  <c r="CJ153" i="10"/>
  <c r="CK152" i="10"/>
  <c r="CO152" i="10" s="1"/>
  <c r="CJ152" i="10"/>
  <c r="CK151" i="10"/>
  <c r="CJ151" i="10"/>
  <c r="CK150" i="10"/>
  <c r="CO150" i="10" s="1"/>
  <c r="CJ150" i="10"/>
  <c r="CK149" i="10"/>
  <c r="CO149" i="10" s="1"/>
  <c r="CJ149" i="10"/>
  <c r="CK148" i="10"/>
  <c r="CO148" i="10" s="1"/>
  <c r="CJ148" i="10"/>
  <c r="CK147" i="10"/>
  <c r="CJ147" i="10"/>
  <c r="CK146" i="10"/>
  <c r="CO146" i="10" s="1"/>
  <c r="CJ146" i="10"/>
  <c r="CK145" i="10"/>
  <c r="CO145" i="10" s="1"/>
  <c r="CJ145" i="10"/>
  <c r="CK144" i="10"/>
  <c r="CO144" i="10" s="1"/>
  <c r="CJ144" i="10"/>
  <c r="CK143" i="10"/>
  <c r="CO143" i="10" s="1"/>
  <c r="CJ143" i="10"/>
  <c r="CK142" i="10"/>
  <c r="CO142" i="10" s="1"/>
  <c r="CJ142" i="10"/>
  <c r="CK141" i="10"/>
  <c r="CO141" i="10" s="1"/>
  <c r="CJ141" i="10"/>
  <c r="CK140" i="10"/>
  <c r="CO140" i="10" s="1"/>
  <c r="CJ140" i="10"/>
  <c r="CK139" i="10"/>
  <c r="CO139" i="10" s="1"/>
  <c r="CJ139" i="10"/>
  <c r="CK138" i="10"/>
  <c r="CJ138" i="10"/>
  <c r="CK137" i="10"/>
  <c r="CO137" i="10" s="1"/>
  <c r="CJ137" i="10"/>
  <c r="CK136" i="10"/>
  <c r="CO136" i="10" s="1"/>
  <c r="CJ136" i="10"/>
  <c r="CK135" i="10"/>
  <c r="CO135" i="10" s="1"/>
  <c r="CJ135" i="10"/>
  <c r="CK134" i="10"/>
  <c r="CO134" i="10" s="1"/>
  <c r="CJ134" i="10"/>
  <c r="CK133" i="10"/>
  <c r="CJ133" i="10"/>
  <c r="CK132" i="10"/>
  <c r="CO132" i="10" s="1"/>
  <c r="CJ132" i="10"/>
  <c r="CK131" i="10"/>
  <c r="CO131" i="10" s="1"/>
  <c r="CJ131" i="10"/>
  <c r="CK130" i="10"/>
  <c r="CO130" i="10" s="1"/>
  <c r="CJ130" i="10"/>
  <c r="CK129" i="10"/>
  <c r="CJ129" i="10"/>
  <c r="CK128" i="10"/>
  <c r="CO128" i="10" s="1"/>
  <c r="CJ128" i="10"/>
  <c r="CK127" i="10"/>
  <c r="CO127" i="10" s="1"/>
  <c r="CJ127" i="10"/>
  <c r="CK126" i="10"/>
  <c r="CO126" i="10" s="1"/>
  <c r="CJ126" i="10"/>
  <c r="CK125" i="10"/>
  <c r="CO125" i="10" s="1"/>
  <c r="CJ125" i="10"/>
  <c r="CK124" i="10"/>
  <c r="CO124" i="10" s="1"/>
  <c r="CJ124" i="10"/>
  <c r="CK123" i="10"/>
  <c r="CO123" i="10" s="1"/>
  <c r="CJ123" i="10"/>
  <c r="CK122" i="10"/>
  <c r="CO122" i="10" s="1"/>
  <c r="CJ122" i="10"/>
  <c r="CK121" i="10"/>
  <c r="CO121" i="10" s="1"/>
  <c r="CJ121" i="10"/>
  <c r="CK120" i="10"/>
  <c r="CJ120" i="10"/>
  <c r="CK119" i="10"/>
  <c r="CO119" i="10" s="1"/>
  <c r="CJ119" i="10"/>
  <c r="CK118" i="10"/>
  <c r="CO118" i="10" s="1"/>
  <c r="CJ118" i="10"/>
  <c r="CK117" i="10"/>
  <c r="CO117" i="10" s="1"/>
  <c r="CJ117" i="10"/>
  <c r="CK116" i="10"/>
  <c r="CO116" i="10" s="1"/>
  <c r="CJ116" i="10"/>
  <c r="CK115" i="10"/>
  <c r="CO115" i="10" s="1"/>
  <c r="CJ115" i="10"/>
  <c r="CK114" i="10"/>
  <c r="CO114" i="10" s="1"/>
  <c r="CJ114" i="10"/>
  <c r="CK113" i="10"/>
  <c r="CO113" i="10" s="1"/>
  <c r="CJ113" i="10"/>
  <c r="CK112" i="10"/>
  <c r="CO112" i="10" s="1"/>
  <c r="CJ112" i="10"/>
  <c r="CK111" i="10"/>
  <c r="CJ111" i="10"/>
  <c r="CK110" i="10"/>
  <c r="CJ110" i="10"/>
  <c r="CK109" i="10"/>
  <c r="CO109" i="10" s="1"/>
  <c r="CJ109" i="10"/>
  <c r="CK108" i="10"/>
  <c r="CO108" i="10" s="1"/>
  <c r="CJ108" i="10"/>
  <c r="CK107" i="10"/>
  <c r="CO107" i="10" s="1"/>
  <c r="CJ107" i="10"/>
  <c r="CK106" i="10"/>
  <c r="CO106" i="10" s="1"/>
  <c r="CJ106" i="10"/>
  <c r="CK105" i="10"/>
  <c r="CO105" i="10" s="1"/>
  <c r="CJ105" i="10"/>
  <c r="CK104" i="10"/>
  <c r="CO104" i="10" s="1"/>
  <c r="CJ104" i="10"/>
  <c r="CK103" i="10"/>
  <c r="CO103" i="10" s="1"/>
  <c r="CJ103" i="10"/>
  <c r="CK102" i="10"/>
  <c r="CJ102" i="10"/>
  <c r="CK101" i="10"/>
  <c r="CO101" i="10" s="1"/>
  <c r="CJ101" i="10"/>
  <c r="CK100" i="10"/>
  <c r="CO100" i="10" s="1"/>
  <c r="CJ100" i="10"/>
  <c r="CK99" i="10"/>
  <c r="CO99" i="10" s="1"/>
  <c r="CJ99" i="10"/>
  <c r="CK98" i="10"/>
  <c r="CJ98" i="10"/>
  <c r="CK97" i="10"/>
  <c r="CO97" i="10" s="1"/>
  <c r="CJ97" i="10"/>
  <c r="CK96" i="10"/>
  <c r="CO96" i="10" s="1"/>
  <c r="CJ96" i="10"/>
  <c r="CK95" i="10"/>
  <c r="CO95" i="10" s="1"/>
  <c r="CJ95" i="10"/>
  <c r="CK94" i="10"/>
  <c r="CO94" i="10" s="1"/>
  <c r="CJ94" i="10"/>
  <c r="CK93" i="10"/>
  <c r="CJ93" i="10"/>
  <c r="CK92" i="10"/>
  <c r="CO92" i="10" s="1"/>
  <c r="CJ92" i="10"/>
  <c r="CK91" i="10"/>
  <c r="CO91" i="10" s="1"/>
  <c r="CJ91" i="10"/>
  <c r="CK88" i="10"/>
  <c r="CO88" i="10" s="1"/>
  <c r="CJ88" i="10"/>
  <c r="CK87" i="10"/>
  <c r="CO87" i="10" s="1"/>
  <c r="CJ87" i="10"/>
  <c r="CK86" i="10"/>
  <c r="CJ86" i="10"/>
  <c r="CK85" i="10"/>
  <c r="CJ85" i="10"/>
  <c r="CK84" i="10"/>
  <c r="CO84" i="10" s="1"/>
  <c r="CJ84" i="10"/>
  <c r="CK83" i="10"/>
  <c r="CO83" i="10" s="1"/>
  <c r="CJ83" i="10"/>
  <c r="CK82" i="10"/>
  <c r="CO82" i="10" s="1"/>
  <c r="CJ82" i="10"/>
  <c r="CK81" i="10"/>
  <c r="CO81" i="10" s="1"/>
  <c r="CJ81" i="10"/>
  <c r="CK80" i="10"/>
  <c r="CO80" i="10" s="1"/>
  <c r="CJ80" i="10"/>
  <c r="CK79" i="10"/>
  <c r="CO79" i="10" s="1"/>
  <c r="CJ79" i="10"/>
  <c r="CK78" i="10"/>
  <c r="CO78" i="10" s="1"/>
  <c r="CJ78" i="10"/>
  <c r="CK77" i="10"/>
  <c r="CO77" i="10" s="1"/>
  <c r="CJ77" i="10"/>
  <c r="CK76" i="10"/>
  <c r="CO76" i="10" s="1"/>
  <c r="CJ76" i="10"/>
  <c r="CK75" i="10"/>
  <c r="CO75" i="10" s="1"/>
  <c r="CJ75" i="10"/>
  <c r="CK74" i="10"/>
  <c r="CO74" i="10" s="1"/>
  <c r="CJ74" i="10"/>
  <c r="CK73" i="10"/>
  <c r="CO73" i="10" s="1"/>
  <c r="CJ73" i="10"/>
  <c r="CK72" i="10"/>
  <c r="CO72" i="10" s="1"/>
  <c r="CJ72" i="10"/>
  <c r="CK71" i="10"/>
  <c r="CO71" i="10" s="1"/>
  <c r="CJ71" i="10"/>
  <c r="CK70" i="10"/>
  <c r="CO70" i="10" s="1"/>
  <c r="CJ70" i="10"/>
  <c r="CK69" i="10"/>
  <c r="CO69" i="10" s="1"/>
  <c r="CJ69" i="10"/>
  <c r="CK68" i="10"/>
  <c r="CO68" i="10" s="1"/>
  <c r="CJ68" i="10"/>
  <c r="CK67" i="10"/>
  <c r="CO67" i="10" s="1"/>
  <c r="CJ67" i="10"/>
  <c r="CK66" i="10"/>
  <c r="CO66" i="10" s="1"/>
  <c r="CJ66" i="10"/>
  <c r="CK65" i="10"/>
  <c r="CO65" i="10" s="1"/>
  <c r="CJ65" i="10"/>
  <c r="CK64" i="10"/>
  <c r="CO64" i="10" s="1"/>
  <c r="CJ64" i="10"/>
  <c r="CK63" i="10"/>
  <c r="CO63" i="10" s="1"/>
  <c r="CJ63" i="10"/>
  <c r="CK62" i="10"/>
  <c r="CO62" i="10" s="1"/>
  <c r="CJ62" i="10"/>
  <c r="CK61" i="10"/>
  <c r="CO61" i="10" s="1"/>
  <c r="CJ61" i="10"/>
  <c r="CK60" i="10"/>
  <c r="CO60" i="10" s="1"/>
  <c r="CJ60" i="10"/>
  <c r="CK59" i="10"/>
  <c r="CO59" i="10" s="1"/>
  <c r="CJ59" i="10"/>
  <c r="CK57" i="10"/>
  <c r="CO57" i="10" s="1"/>
  <c r="CJ57" i="10"/>
  <c r="CK54" i="10"/>
  <c r="CO54" i="10" s="1"/>
  <c r="CJ54" i="10"/>
  <c r="CK53" i="10"/>
  <c r="CO53" i="10" s="1"/>
  <c r="CJ53" i="10"/>
  <c r="CK52" i="10"/>
  <c r="CO52" i="10" s="1"/>
  <c r="CJ52" i="10"/>
  <c r="CK51" i="10"/>
  <c r="CO51" i="10" s="1"/>
  <c r="CJ51" i="10"/>
  <c r="CK50" i="10"/>
  <c r="CO50" i="10" s="1"/>
  <c r="CJ50" i="10"/>
  <c r="CK48" i="10"/>
  <c r="CO48" i="10" s="1"/>
  <c r="CJ48" i="10"/>
  <c r="CK47" i="10"/>
  <c r="CO47" i="10" s="1"/>
  <c r="CJ47" i="10"/>
  <c r="CK46" i="10"/>
  <c r="CO46" i="10" s="1"/>
  <c r="CJ46" i="10"/>
  <c r="CK45" i="10"/>
  <c r="CO45" i="10" s="1"/>
  <c r="CJ45" i="10"/>
  <c r="CJ44" i="10"/>
  <c r="CK43" i="10"/>
  <c r="CO43" i="10" s="1"/>
  <c r="CJ43" i="10"/>
  <c r="CK42" i="10"/>
  <c r="CO42" i="10" s="1"/>
  <c r="CJ42" i="10"/>
  <c r="CK41" i="10"/>
  <c r="CJ41" i="10"/>
  <c r="CK40" i="10"/>
  <c r="CO40" i="10" s="1"/>
  <c r="CJ40" i="10"/>
  <c r="CK39" i="10"/>
  <c r="CO39" i="10" s="1"/>
  <c r="CJ39" i="10"/>
  <c r="CK38" i="10"/>
  <c r="CO38" i="10" s="1"/>
  <c r="CJ38" i="10"/>
  <c r="CK37" i="10"/>
  <c r="CJ37" i="10"/>
  <c r="CK36" i="10"/>
  <c r="CO36" i="10" s="1"/>
  <c r="CJ36" i="10"/>
  <c r="CK35" i="10"/>
  <c r="CO35" i="10" s="1"/>
  <c r="CJ35" i="10"/>
  <c r="CK34" i="10"/>
  <c r="CO34" i="10" s="1"/>
  <c r="CJ34" i="10"/>
  <c r="CK33" i="10"/>
  <c r="CJ33" i="10"/>
  <c r="CK32" i="10"/>
  <c r="CO32" i="10" s="1"/>
  <c r="CJ32" i="10"/>
  <c r="CK31" i="10"/>
  <c r="CO31" i="10" s="1"/>
  <c r="CJ31" i="10"/>
  <c r="CK30" i="10"/>
  <c r="CO30" i="10" s="1"/>
  <c r="CJ30" i="10"/>
  <c r="CK29" i="10"/>
  <c r="CJ29" i="10"/>
  <c r="CK28" i="10"/>
  <c r="CO28" i="10" s="1"/>
  <c r="CJ28" i="10"/>
  <c r="CK27" i="10"/>
  <c r="CO27" i="10" s="1"/>
  <c r="CJ27" i="10"/>
  <c r="CK26" i="10"/>
  <c r="CO26" i="10" s="1"/>
  <c r="CJ26" i="10"/>
  <c r="CK25" i="10"/>
  <c r="CJ25" i="10"/>
  <c r="CK24" i="10"/>
  <c r="CO24" i="10" s="1"/>
  <c r="CJ24" i="10"/>
  <c r="CK23" i="10"/>
  <c r="CO23" i="10" s="1"/>
  <c r="CJ23" i="10"/>
  <c r="CK22" i="10"/>
  <c r="CO22" i="10" s="1"/>
  <c r="CJ22" i="10"/>
  <c r="CK21" i="10"/>
  <c r="CJ21" i="10"/>
  <c r="CK20" i="10"/>
  <c r="CO20" i="10" s="1"/>
  <c r="CJ20" i="10"/>
  <c r="CK19" i="10"/>
  <c r="CO19" i="10" s="1"/>
  <c r="CJ19" i="10"/>
  <c r="CK18" i="10"/>
  <c r="CO18" i="10" s="1"/>
  <c r="CJ18" i="10"/>
  <c r="CK17" i="10"/>
  <c r="CJ17" i="10"/>
  <c r="CK16" i="10"/>
  <c r="CO16" i="10" s="1"/>
  <c r="CJ16" i="10"/>
  <c r="CK15" i="10"/>
  <c r="CO15" i="10" s="1"/>
  <c r="CJ15" i="10"/>
  <c r="CK14" i="10"/>
  <c r="CO14" i="10" s="1"/>
  <c r="CJ14" i="10"/>
  <c r="CK13" i="10"/>
  <c r="CJ13" i="10"/>
  <c r="CK12" i="10"/>
  <c r="CO12" i="10" s="1"/>
  <c r="CJ12" i="10"/>
  <c r="CK11" i="10"/>
  <c r="CO11" i="10" s="1"/>
  <c r="CJ11" i="10"/>
  <c r="CK10" i="10"/>
  <c r="CO10" i="10" s="1"/>
  <c r="CJ10" i="10"/>
  <c r="CK9" i="10"/>
  <c r="CJ9" i="10"/>
  <c r="CK8" i="10"/>
  <c r="CO8" i="10" s="1"/>
  <c r="CJ8" i="10"/>
  <c r="CK7" i="10"/>
  <c r="CO7" i="10" s="1"/>
  <c r="CJ7" i="10"/>
  <c r="CK6" i="10"/>
  <c r="CO6" i="10" s="1"/>
  <c r="CJ6" i="10"/>
  <c r="CK5" i="10"/>
  <c r="CJ5" i="10"/>
  <c r="CK4" i="10"/>
  <c r="CO4" i="10" s="1"/>
  <c r="CJ4" i="10"/>
  <c r="CK3" i="10"/>
  <c r="CO3" i="10" s="1"/>
  <c r="CJ3" i="10"/>
  <c r="K213" i="1" l="1"/>
  <c r="CO242" i="13"/>
  <c r="N257" i="12"/>
  <c r="CL244" i="11"/>
  <c r="CS18" i="13"/>
  <c r="CS58" i="13"/>
  <c r="CS74" i="13"/>
  <c r="CS82" i="13"/>
  <c r="CS128" i="13"/>
  <c r="CS144" i="13"/>
  <c r="CS152" i="13"/>
  <c r="CS168" i="13"/>
  <c r="CS192" i="13"/>
  <c r="CS200" i="13"/>
  <c r="CS208" i="13"/>
  <c r="CS7" i="13"/>
  <c r="CO228" i="13"/>
  <c r="CS223" i="13"/>
  <c r="CS56" i="13"/>
  <c r="CS70" i="13"/>
  <c r="CS92" i="13"/>
  <c r="CS12" i="13"/>
  <c r="CS55" i="13"/>
  <c r="CS177" i="13"/>
  <c r="CS57" i="13"/>
  <c r="CS106" i="13"/>
  <c r="CS154" i="13"/>
  <c r="CS115" i="13"/>
  <c r="CS131" i="13"/>
  <c r="CS97" i="13"/>
  <c r="CS31" i="13"/>
  <c r="CS36" i="13"/>
  <c r="CS39" i="13"/>
  <c r="CS59" i="13"/>
  <c r="CS75" i="13"/>
  <c r="CS182" i="13"/>
  <c r="CS211" i="13"/>
  <c r="CS51" i="13"/>
  <c r="CS124" i="13"/>
  <c r="CS193" i="13"/>
  <c r="CS15" i="13"/>
  <c r="CS20" i="13"/>
  <c r="CS23" i="13"/>
  <c r="CS28" i="13"/>
  <c r="CS104" i="13"/>
  <c r="CS109" i="13"/>
  <c r="CS44" i="13"/>
  <c r="CS83" i="13"/>
  <c r="CS34" i="13"/>
  <c r="CS42" i="13"/>
  <c r="CS47" i="13"/>
  <c r="CS54" i="13"/>
  <c r="CS159" i="13"/>
  <c r="CS172" i="13"/>
  <c r="CS52" i="13"/>
  <c r="CQ228" i="13"/>
  <c r="CS50" i="13"/>
  <c r="CS45" i="13"/>
  <c r="CS95" i="13"/>
  <c r="CS113" i="13"/>
  <c r="CS118" i="13"/>
  <c r="CS4" i="13"/>
  <c r="CR17" i="13"/>
  <c r="CS17" i="13" s="1"/>
  <c r="CS40" i="13"/>
  <c r="CS84" i="13"/>
  <c r="CS90" i="13"/>
  <c r="CS136" i="13"/>
  <c r="CS141" i="13"/>
  <c r="CS205" i="13"/>
  <c r="CS6" i="13"/>
  <c r="CS22" i="13"/>
  <c r="CS38" i="13"/>
  <c r="CS49" i="13"/>
  <c r="CS64" i="13"/>
  <c r="CS77" i="13"/>
  <c r="CS108" i="13"/>
  <c r="CS149" i="13"/>
  <c r="CS195" i="13"/>
  <c r="CS213" i="13"/>
  <c r="CS218" i="13"/>
  <c r="CS43" i="13"/>
  <c r="CS93" i="13"/>
  <c r="CS157" i="13"/>
  <c r="CS216" i="13"/>
  <c r="CS221" i="13"/>
  <c r="CS9" i="13"/>
  <c r="CS25" i="13"/>
  <c r="CS78" i="13"/>
  <c r="CS80" i="13"/>
  <c r="CS96" i="13"/>
  <c r="CS101" i="13"/>
  <c r="CS134" i="13"/>
  <c r="CS165" i="13"/>
  <c r="CS170" i="13"/>
  <c r="CS175" i="13"/>
  <c r="CS188" i="13"/>
  <c r="CS198" i="13"/>
  <c r="CS224" i="13"/>
  <c r="CS79" i="13"/>
  <c r="CS197" i="13"/>
  <c r="CS173" i="13"/>
  <c r="CS33" i="13"/>
  <c r="CS14" i="13"/>
  <c r="CS30" i="13"/>
  <c r="CS35" i="13"/>
  <c r="CR41" i="13"/>
  <c r="CS41" i="13" s="1"/>
  <c r="CS48" i="13"/>
  <c r="CS63" i="13"/>
  <c r="CS68" i="13"/>
  <c r="CS73" i="13"/>
  <c r="CS88" i="13"/>
  <c r="CS99" i="13"/>
  <c r="CS112" i="13"/>
  <c r="CS117" i="13"/>
  <c r="CS122" i="13"/>
  <c r="CS127" i="13"/>
  <c r="CS140" i="13"/>
  <c r="CS145" i="13"/>
  <c r="CS150" i="13"/>
  <c r="CS163" i="13"/>
  <c r="CS176" i="13"/>
  <c r="CS181" i="13"/>
  <c r="CS186" i="13"/>
  <c r="CS191" i="13"/>
  <c r="CS204" i="13"/>
  <c r="CS212" i="13"/>
  <c r="CS214" i="13"/>
  <c r="CS133" i="13"/>
  <c r="CS10" i="13"/>
  <c r="CS26" i="13"/>
  <c r="CS66" i="13"/>
  <c r="CS71" i="13"/>
  <c r="CS89" i="13"/>
  <c r="CS125" i="13"/>
  <c r="CS184" i="13"/>
  <c r="CS189" i="13"/>
  <c r="CS11" i="13"/>
  <c r="CS27" i="13"/>
  <c r="CS62" i="13"/>
  <c r="CS67" i="13"/>
  <c r="CS72" i="13"/>
  <c r="CS87" i="13"/>
  <c r="CS103" i="13"/>
  <c r="CS116" i="13"/>
  <c r="CS121" i="13"/>
  <c r="CS126" i="13"/>
  <c r="CS139" i="13"/>
  <c r="CS162" i="13"/>
  <c r="CS167" i="13"/>
  <c r="CS180" i="13"/>
  <c r="CS185" i="13"/>
  <c r="CS190" i="13"/>
  <c r="CS226" i="13"/>
  <c r="CS16" i="13"/>
  <c r="CS32" i="13"/>
  <c r="CS60" i="13"/>
  <c r="CS65" i="13"/>
  <c r="CS91" i="13"/>
  <c r="CS114" i="13"/>
  <c r="CS119" i="13"/>
  <c r="CS132" i="13"/>
  <c r="CS137" i="13"/>
  <c r="CS142" i="13"/>
  <c r="CS155" i="13"/>
  <c r="CS183" i="13"/>
  <c r="CS196" i="13"/>
  <c r="CS219" i="13"/>
  <c r="CS227" i="13"/>
  <c r="CS19" i="13"/>
  <c r="CS46" i="13"/>
  <c r="CS76" i="13"/>
  <c r="CS81" i="13"/>
  <c r="CS94" i="13"/>
  <c r="CS107" i="13"/>
  <c r="CS130" i="13"/>
  <c r="CS135" i="13"/>
  <c r="CS148" i="13"/>
  <c r="CS153" i="13"/>
  <c r="CS158" i="13"/>
  <c r="CS171" i="13"/>
  <c r="CS194" i="13"/>
  <c r="CS199" i="13"/>
  <c r="CS217" i="13"/>
  <c r="CS222" i="13"/>
  <c r="CS61" i="13"/>
  <c r="CS143" i="13"/>
  <c r="CS161" i="13"/>
  <c r="CS166" i="13"/>
  <c r="CS179" i="13"/>
  <c r="CS202" i="13"/>
  <c r="CS207" i="13"/>
  <c r="CS220" i="13"/>
  <c r="CS225" i="13"/>
  <c r="CS8" i="13"/>
  <c r="CS24" i="13"/>
  <c r="CS53" i="13"/>
  <c r="CS69" i="13"/>
  <c r="CS100" i="13"/>
  <c r="CS105" i="13"/>
  <c r="CS123" i="13"/>
  <c r="CS146" i="13"/>
  <c r="CS164" i="13"/>
  <c r="CS187" i="13"/>
  <c r="CS210" i="13"/>
  <c r="CS215" i="13"/>
  <c r="CS102" i="13"/>
  <c r="CS110" i="13"/>
  <c r="CR147" i="13"/>
  <c r="CS147" i="13" s="1"/>
  <c r="CS174" i="13"/>
  <c r="CR203" i="13"/>
  <c r="CS203" i="13" s="1"/>
  <c r="CS206" i="13"/>
  <c r="CR98" i="13"/>
  <c r="CS98" i="13" s="1"/>
  <c r="CR138" i="13"/>
  <c r="CS138" i="13" s="1"/>
  <c r="CR178" i="13"/>
  <c r="CS178" i="13" s="1"/>
  <c r="CR111" i="13"/>
  <c r="CS111" i="13" s="1"/>
  <c r="CR151" i="13"/>
  <c r="CS151" i="13" s="1"/>
  <c r="CS3" i="13"/>
  <c r="CR156" i="13"/>
  <c r="CS156" i="13" s="1"/>
  <c r="CR5" i="13"/>
  <c r="CS5" i="13" s="1"/>
  <c r="CR13" i="13"/>
  <c r="CS13" i="13" s="1"/>
  <c r="CR21" i="13"/>
  <c r="CS21" i="13" s="1"/>
  <c r="CR29" i="13"/>
  <c r="CS29" i="13" s="1"/>
  <c r="CR37" i="13"/>
  <c r="CS37" i="13" s="1"/>
  <c r="CR129" i="13"/>
  <c r="CS129" i="13" s="1"/>
  <c r="CR169" i="13"/>
  <c r="CS169" i="13" s="1"/>
  <c r="CR201" i="13"/>
  <c r="CS201" i="13" s="1"/>
  <c r="CR209" i="13"/>
  <c r="CS209" i="13" s="1"/>
  <c r="CP58" i="10"/>
  <c r="CP3" i="10"/>
  <c r="CP90" i="10"/>
  <c r="CP89" i="10"/>
  <c r="CP96" i="10"/>
  <c r="CP104" i="10"/>
  <c r="CP112" i="10"/>
  <c r="N248" i="12"/>
  <c r="I230" i="12" s="1"/>
  <c r="I232" i="12" s="1"/>
  <c r="Q21" i="12"/>
  <c r="R21" i="12"/>
  <c r="Q61" i="12"/>
  <c r="R61" i="12"/>
  <c r="R85" i="12"/>
  <c r="S85" i="12" s="1"/>
  <c r="Q93" i="12"/>
  <c r="R93" i="12"/>
  <c r="Q109" i="12"/>
  <c r="R109" i="12"/>
  <c r="Q125" i="12"/>
  <c r="R125" i="12"/>
  <c r="Q141" i="12"/>
  <c r="R141" i="12"/>
  <c r="Q157" i="12"/>
  <c r="R157" i="12"/>
  <c r="Q165" i="12"/>
  <c r="R165" i="12"/>
  <c r="Q189" i="12"/>
  <c r="R189" i="12"/>
  <c r="Q205" i="12"/>
  <c r="R205" i="12"/>
  <c r="Q221" i="12"/>
  <c r="R221" i="12"/>
  <c r="Q37" i="12"/>
  <c r="R37" i="12"/>
  <c r="Q69" i="12"/>
  <c r="R69" i="12"/>
  <c r="Q77" i="12"/>
  <c r="R77" i="12"/>
  <c r="Q101" i="12"/>
  <c r="R101" i="12"/>
  <c r="Q117" i="12"/>
  <c r="R117" i="12"/>
  <c r="Q133" i="12"/>
  <c r="R133" i="12"/>
  <c r="Q149" i="12"/>
  <c r="R149" i="12"/>
  <c r="Q173" i="12"/>
  <c r="R173" i="12"/>
  <c r="Q181" i="12"/>
  <c r="R181" i="12"/>
  <c r="Q197" i="12"/>
  <c r="R197" i="12"/>
  <c r="Q213" i="12"/>
  <c r="R213" i="12"/>
  <c r="Q53" i="12"/>
  <c r="R53" i="12"/>
  <c r="Q29" i="12"/>
  <c r="R29" i="12"/>
  <c r="R5" i="12"/>
  <c r="S5" i="12" s="1"/>
  <c r="Q45" i="12"/>
  <c r="R45" i="12"/>
  <c r="R13" i="12"/>
  <c r="S13" i="12" s="1"/>
  <c r="R22" i="12"/>
  <c r="S22" i="12" s="1"/>
  <c r="R54" i="12"/>
  <c r="S54" i="12" s="1"/>
  <c r="R94" i="12"/>
  <c r="S94" i="12" s="1"/>
  <c r="R134" i="12"/>
  <c r="S134" i="12" s="1"/>
  <c r="R174" i="12"/>
  <c r="S174" i="12" s="1"/>
  <c r="R206" i="12"/>
  <c r="S206" i="12" s="1"/>
  <c r="R7" i="12"/>
  <c r="S7" i="12" s="1"/>
  <c r="R15" i="12"/>
  <c r="S15" i="12" s="1"/>
  <c r="R23" i="12"/>
  <c r="S23" i="12" s="1"/>
  <c r="R31" i="12"/>
  <c r="S31" i="12" s="1"/>
  <c r="R39" i="12"/>
  <c r="S39" i="12" s="1"/>
  <c r="R47" i="12"/>
  <c r="S47" i="12" s="1"/>
  <c r="R55" i="12"/>
  <c r="S55" i="12" s="1"/>
  <c r="R63" i="12"/>
  <c r="S63" i="12" s="1"/>
  <c r="R71" i="12"/>
  <c r="S71" i="12" s="1"/>
  <c r="R79" i="12"/>
  <c r="S79" i="12" s="1"/>
  <c r="S87" i="12"/>
  <c r="R95" i="12"/>
  <c r="S95" i="12" s="1"/>
  <c r="R103" i="12"/>
  <c r="S103" i="12" s="1"/>
  <c r="R111" i="12"/>
  <c r="S111" i="12" s="1"/>
  <c r="R119" i="12"/>
  <c r="S119" i="12" s="1"/>
  <c r="R127" i="12"/>
  <c r="S127" i="12" s="1"/>
  <c r="R135" i="12"/>
  <c r="S135" i="12" s="1"/>
  <c r="R143" i="12"/>
  <c r="S143" i="12" s="1"/>
  <c r="R151" i="12"/>
  <c r="S151" i="12" s="1"/>
  <c r="R159" i="12"/>
  <c r="S159" i="12" s="1"/>
  <c r="R167" i="12"/>
  <c r="S167" i="12" s="1"/>
  <c r="R175" i="12"/>
  <c r="S175" i="12" s="1"/>
  <c r="R183" i="12"/>
  <c r="S183" i="12" s="1"/>
  <c r="R191" i="12"/>
  <c r="S191" i="12" s="1"/>
  <c r="R199" i="12"/>
  <c r="S199" i="12" s="1"/>
  <c r="R207" i="12"/>
  <c r="S207" i="12" s="1"/>
  <c r="R215" i="12"/>
  <c r="S215" i="12" s="1"/>
  <c r="R223" i="12"/>
  <c r="S223" i="12" s="1"/>
  <c r="R30" i="12"/>
  <c r="S30" i="12" s="1"/>
  <c r="R70" i="12"/>
  <c r="S70" i="12" s="1"/>
  <c r="R118" i="12"/>
  <c r="S118" i="12" s="1"/>
  <c r="R150" i="12"/>
  <c r="S150" i="12" s="1"/>
  <c r="R190" i="12"/>
  <c r="S190" i="12" s="1"/>
  <c r="R214" i="12"/>
  <c r="S214" i="12" s="1"/>
  <c r="R8" i="12"/>
  <c r="S8" i="12" s="1"/>
  <c r="R16" i="12"/>
  <c r="S16" i="12" s="1"/>
  <c r="R24" i="12"/>
  <c r="S24" i="12" s="1"/>
  <c r="R32" i="12"/>
  <c r="S32" i="12" s="1"/>
  <c r="R40" i="12"/>
  <c r="S40" i="12" s="1"/>
  <c r="R48" i="12"/>
  <c r="S48" i="12" s="1"/>
  <c r="R56" i="12"/>
  <c r="S56" i="12" s="1"/>
  <c r="R64" i="12"/>
  <c r="S64" i="12" s="1"/>
  <c r="R72" i="12"/>
  <c r="S72" i="12" s="1"/>
  <c r="R80" i="12"/>
  <c r="S80" i="12" s="1"/>
  <c r="R88" i="12"/>
  <c r="S88" i="12" s="1"/>
  <c r="R96" i="12"/>
  <c r="S96" i="12" s="1"/>
  <c r="R104" i="12"/>
  <c r="S104" i="12" s="1"/>
  <c r="R112" i="12"/>
  <c r="S112" i="12" s="1"/>
  <c r="R120" i="12"/>
  <c r="S120" i="12" s="1"/>
  <c r="R128" i="12"/>
  <c r="S128" i="12" s="1"/>
  <c r="R136" i="12"/>
  <c r="S136" i="12" s="1"/>
  <c r="R144" i="12"/>
  <c r="S144" i="12" s="1"/>
  <c r="R152" i="12"/>
  <c r="S152" i="12" s="1"/>
  <c r="R160" i="12"/>
  <c r="S160" i="12" s="1"/>
  <c r="R168" i="12"/>
  <c r="S168" i="12" s="1"/>
  <c r="R176" i="12"/>
  <c r="S176" i="12" s="1"/>
  <c r="R184" i="12"/>
  <c r="S184" i="12" s="1"/>
  <c r="R192" i="12"/>
  <c r="S192" i="12" s="1"/>
  <c r="R200" i="12"/>
  <c r="S200" i="12" s="1"/>
  <c r="R208" i="12"/>
  <c r="S208" i="12" s="1"/>
  <c r="R216" i="12"/>
  <c r="S216" i="12" s="1"/>
  <c r="R224" i="12"/>
  <c r="S224" i="12" s="1"/>
  <c r="R38" i="12"/>
  <c r="S38" i="12" s="1"/>
  <c r="R86" i="12"/>
  <c r="S86" i="12" s="1"/>
  <c r="R158" i="12"/>
  <c r="S158" i="12" s="1"/>
  <c r="R9" i="12"/>
  <c r="S9" i="12" s="1"/>
  <c r="R17" i="12"/>
  <c r="S17" i="12" s="1"/>
  <c r="R25" i="12"/>
  <c r="S25" i="12" s="1"/>
  <c r="R33" i="12"/>
  <c r="S33" i="12" s="1"/>
  <c r="R41" i="12"/>
  <c r="S41" i="12" s="1"/>
  <c r="R49" i="12"/>
  <c r="S49" i="12" s="1"/>
  <c r="R57" i="12"/>
  <c r="S57" i="12" s="1"/>
  <c r="R65" i="12"/>
  <c r="S65" i="12" s="1"/>
  <c r="R73" i="12"/>
  <c r="S73" i="12" s="1"/>
  <c r="R81" i="12"/>
  <c r="S81" i="12" s="1"/>
  <c r="R89" i="12"/>
  <c r="S89" i="12" s="1"/>
  <c r="R97" i="12"/>
  <c r="S97" i="12" s="1"/>
  <c r="R105" i="12"/>
  <c r="S105" i="12" s="1"/>
  <c r="R113" i="12"/>
  <c r="S113" i="12" s="1"/>
  <c r="R121" i="12"/>
  <c r="S121" i="12" s="1"/>
  <c r="R129" i="12"/>
  <c r="S129" i="12" s="1"/>
  <c r="R137" i="12"/>
  <c r="S137" i="12" s="1"/>
  <c r="R145" i="12"/>
  <c r="S145" i="12" s="1"/>
  <c r="R153" i="12"/>
  <c r="S153" i="12" s="1"/>
  <c r="R161" i="12"/>
  <c r="S161" i="12" s="1"/>
  <c r="R169" i="12"/>
  <c r="S169" i="12" s="1"/>
  <c r="R177" i="12"/>
  <c r="S177" i="12" s="1"/>
  <c r="R185" i="12"/>
  <c r="S185" i="12" s="1"/>
  <c r="R193" i="12"/>
  <c r="S193" i="12" s="1"/>
  <c r="R201" i="12"/>
  <c r="S201" i="12" s="1"/>
  <c r="R209" i="12"/>
  <c r="S209" i="12" s="1"/>
  <c r="R217" i="12"/>
  <c r="S217" i="12" s="1"/>
  <c r="R225" i="12"/>
  <c r="S225" i="12" s="1"/>
  <c r="R14" i="12"/>
  <c r="S14" i="12" s="1"/>
  <c r="R62" i="12"/>
  <c r="S62" i="12" s="1"/>
  <c r="R110" i="12"/>
  <c r="S110" i="12" s="1"/>
  <c r="R142" i="12"/>
  <c r="S142" i="12" s="1"/>
  <c r="R182" i="12"/>
  <c r="S182" i="12" s="1"/>
  <c r="R222" i="12"/>
  <c r="S222" i="12" s="1"/>
  <c r="R10" i="12"/>
  <c r="S10" i="12" s="1"/>
  <c r="R18" i="12"/>
  <c r="S18" i="12" s="1"/>
  <c r="R26" i="12"/>
  <c r="S26" i="12" s="1"/>
  <c r="R34" i="12"/>
  <c r="S34" i="12" s="1"/>
  <c r="R42" i="12"/>
  <c r="S42" i="12" s="1"/>
  <c r="R50" i="12"/>
  <c r="S50" i="12" s="1"/>
  <c r="R58" i="12"/>
  <c r="S58" i="12" s="1"/>
  <c r="R66" i="12"/>
  <c r="S66" i="12" s="1"/>
  <c r="R74" i="12"/>
  <c r="S74" i="12" s="1"/>
  <c r="R82" i="12"/>
  <c r="S82" i="12" s="1"/>
  <c r="R90" i="12"/>
  <c r="S90" i="12" s="1"/>
  <c r="R98" i="12"/>
  <c r="S98" i="12" s="1"/>
  <c r="R106" i="12"/>
  <c r="S106" i="12" s="1"/>
  <c r="R114" i="12"/>
  <c r="S114" i="12" s="1"/>
  <c r="R122" i="12"/>
  <c r="S122" i="12" s="1"/>
  <c r="R130" i="12"/>
  <c r="S130" i="12" s="1"/>
  <c r="R138" i="12"/>
  <c r="S138" i="12" s="1"/>
  <c r="R146" i="12"/>
  <c r="S146" i="12" s="1"/>
  <c r="R154" i="12"/>
  <c r="S154" i="12" s="1"/>
  <c r="R162" i="12"/>
  <c r="S162" i="12" s="1"/>
  <c r="R170" i="12"/>
  <c r="S170" i="12" s="1"/>
  <c r="R178" i="12"/>
  <c r="S178" i="12" s="1"/>
  <c r="R186" i="12"/>
  <c r="S186" i="12" s="1"/>
  <c r="R194" i="12"/>
  <c r="S194" i="12" s="1"/>
  <c r="R202" i="12"/>
  <c r="S202" i="12" s="1"/>
  <c r="R210" i="12"/>
  <c r="S210" i="12" s="1"/>
  <c r="R218" i="12"/>
  <c r="S218" i="12" s="1"/>
  <c r="R226" i="12"/>
  <c r="S226" i="12" s="1"/>
  <c r="R102" i="12"/>
  <c r="S102" i="12" s="1"/>
  <c r="R3" i="12"/>
  <c r="S3" i="12" s="1"/>
  <c r="R11" i="12"/>
  <c r="S11" i="12" s="1"/>
  <c r="R19" i="12"/>
  <c r="S19" i="12" s="1"/>
  <c r="R27" i="12"/>
  <c r="S27" i="12" s="1"/>
  <c r="R35" i="12"/>
  <c r="S35" i="12" s="1"/>
  <c r="R43" i="12"/>
  <c r="S43" i="12" s="1"/>
  <c r="R51" i="12"/>
  <c r="S51" i="12" s="1"/>
  <c r="R59" i="12"/>
  <c r="S59" i="12" s="1"/>
  <c r="R67" i="12"/>
  <c r="S67" i="12" s="1"/>
  <c r="R75" i="12"/>
  <c r="S75" i="12" s="1"/>
  <c r="R83" i="12"/>
  <c r="S83" i="12" s="1"/>
  <c r="R91" i="12"/>
  <c r="S91" i="12" s="1"/>
  <c r="R99" i="12"/>
  <c r="S99" i="12" s="1"/>
  <c r="R107" i="12"/>
  <c r="S107" i="12" s="1"/>
  <c r="R115" i="12"/>
  <c r="S115" i="12" s="1"/>
  <c r="R123" i="12"/>
  <c r="S123" i="12" s="1"/>
  <c r="R131" i="12"/>
  <c r="S131" i="12" s="1"/>
  <c r="R139" i="12"/>
  <c r="S139" i="12" s="1"/>
  <c r="R147" i="12"/>
  <c r="S147" i="12" s="1"/>
  <c r="R155" i="12"/>
  <c r="S155" i="12" s="1"/>
  <c r="R163" i="12"/>
  <c r="S163" i="12" s="1"/>
  <c r="R171" i="12"/>
  <c r="S171" i="12" s="1"/>
  <c r="R179" i="12"/>
  <c r="S179" i="12" s="1"/>
  <c r="R187" i="12"/>
  <c r="S187" i="12" s="1"/>
  <c r="R195" i="12"/>
  <c r="S195" i="12" s="1"/>
  <c r="R203" i="12"/>
  <c r="S203" i="12" s="1"/>
  <c r="R211" i="12"/>
  <c r="S211" i="12" s="1"/>
  <c r="R219" i="12"/>
  <c r="S219" i="12" s="1"/>
  <c r="R227" i="12"/>
  <c r="S227" i="12" s="1"/>
  <c r="R6" i="12"/>
  <c r="S6" i="12" s="1"/>
  <c r="R46" i="12"/>
  <c r="S46" i="12" s="1"/>
  <c r="R78" i="12"/>
  <c r="S78" i="12" s="1"/>
  <c r="R126" i="12"/>
  <c r="S126" i="12" s="1"/>
  <c r="R166" i="12"/>
  <c r="S166" i="12" s="1"/>
  <c r="R198" i="12"/>
  <c r="S198" i="12" s="1"/>
  <c r="R4" i="12"/>
  <c r="S4" i="12" s="1"/>
  <c r="R12" i="12"/>
  <c r="S12" i="12" s="1"/>
  <c r="R20" i="12"/>
  <c r="S20" i="12" s="1"/>
  <c r="R28" i="12"/>
  <c r="S28" i="12" s="1"/>
  <c r="R36" i="12"/>
  <c r="S36" i="12" s="1"/>
  <c r="R44" i="12"/>
  <c r="S44" i="12" s="1"/>
  <c r="R52" i="12"/>
  <c r="S52" i="12" s="1"/>
  <c r="R60" i="12"/>
  <c r="S60" i="12" s="1"/>
  <c r="R68" i="12"/>
  <c r="S68" i="12" s="1"/>
  <c r="R76" i="12"/>
  <c r="S76" i="12" s="1"/>
  <c r="R84" i="12"/>
  <c r="S84" i="12" s="1"/>
  <c r="R92" i="12"/>
  <c r="S92" i="12" s="1"/>
  <c r="R100" i="12"/>
  <c r="S100" i="12" s="1"/>
  <c r="R108" i="12"/>
  <c r="S108" i="12" s="1"/>
  <c r="R116" i="12"/>
  <c r="S116" i="12" s="1"/>
  <c r="R124" i="12"/>
  <c r="S124" i="12" s="1"/>
  <c r="R132" i="12"/>
  <c r="S132" i="12" s="1"/>
  <c r="R140" i="12"/>
  <c r="S140" i="12" s="1"/>
  <c r="R148" i="12"/>
  <c r="S148" i="12" s="1"/>
  <c r="R156" i="12"/>
  <c r="S156" i="12" s="1"/>
  <c r="R164" i="12"/>
  <c r="S164" i="12" s="1"/>
  <c r="R172" i="12"/>
  <c r="S172" i="12" s="1"/>
  <c r="R180" i="12"/>
  <c r="S180" i="12" s="1"/>
  <c r="R188" i="12"/>
  <c r="S188" i="12" s="1"/>
  <c r="R196" i="12"/>
  <c r="S196" i="12" s="1"/>
  <c r="R204" i="12"/>
  <c r="S204" i="12" s="1"/>
  <c r="R212" i="12"/>
  <c r="S212" i="12" s="1"/>
  <c r="R220" i="12"/>
  <c r="S220" i="12" s="1"/>
  <c r="CP56" i="11"/>
  <c r="CP58" i="11"/>
  <c r="CR86" i="11"/>
  <c r="CP55" i="11"/>
  <c r="CP163" i="11"/>
  <c r="CP171" i="11"/>
  <c r="CP211" i="11"/>
  <c r="CR206" i="11"/>
  <c r="CR85" i="11"/>
  <c r="CR110" i="11"/>
  <c r="CR174" i="11"/>
  <c r="CR55" i="11"/>
  <c r="CR111" i="11"/>
  <c r="CR151" i="11"/>
  <c r="CR102" i="11"/>
  <c r="CR56" i="11"/>
  <c r="CR120" i="11"/>
  <c r="CP90" i="11"/>
  <c r="CP226" i="11"/>
  <c r="CN228" i="11"/>
  <c r="CR58" i="11"/>
  <c r="CR90" i="11"/>
  <c r="CR98" i="11"/>
  <c r="CR138" i="11"/>
  <c r="CR178" i="11"/>
  <c r="CR147" i="11"/>
  <c r="CR203" i="11"/>
  <c r="CP179" i="11"/>
  <c r="CP38" i="11"/>
  <c r="CP46" i="11"/>
  <c r="CP54" i="11"/>
  <c r="CP57" i="11"/>
  <c r="CP80" i="11"/>
  <c r="CP158" i="11"/>
  <c r="CP190" i="11"/>
  <c r="CP162" i="11"/>
  <c r="CP186" i="11"/>
  <c r="CP194" i="11"/>
  <c r="CP166" i="11"/>
  <c r="CP198" i="11"/>
  <c r="CP204" i="11"/>
  <c r="CP69" i="11"/>
  <c r="CP79" i="11"/>
  <c r="CP170" i="11"/>
  <c r="CP10" i="11"/>
  <c r="CP18" i="11"/>
  <c r="CP42" i="11"/>
  <c r="CP50" i="11"/>
  <c r="CP106" i="11"/>
  <c r="CP130" i="11"/>
  <c r="CP131" i="11"/>
  <c r="CP197" i="11"/>
  <c r="CP68" i="11"/>
  <c r="CP155" i="11"/>
  <c r="CP23" i="11"/>
  <c r="CP77" i="11"/>
  <c r="CP99" i="11"/>
  <c r="CP67" i="11"/>
  <c r="CP107" i="11"/>
  <c r="CP115" i="11"/>
  <c r="CP146" i="11"/>
  <c r="CP227" i="11"/>
  <c r="CP15" i="11"/>
  <c r="CP141" i="11"/>
  <c r="CP76" i="11"/>
  <c r="CP84" i="11"/>
  <c r="CP105" i="11"/>
  <c r="CP139" i="11"/>
  <c r="CP31" i="11"/>
  <c r="CP39" i="11"/>
  <c r="CP142" i="11"/>
  <c r="CP48" i="11"/>
  <c r="CP26" i="11"/>
  <c r="CP28" i="11"/>
  <c r="CP51" i="11"/>
  <c r="CP65" i="11"/>
  <c r="CP88" i="11"/>
  <c r="CP94" i="11"/>
  <c r="CP114" i="11"/>
  <c r="CP127" i="11"/>
  <c r="CP150" i="11"/>
  <c r="CP219" i="11"/>
  <c r="CP117" i="11"/>
  <c r="CP49" i="11"/>
  <c r="CP61" i="11"/>
  <c r="CP123" i="11"/>
  <c r="CP148" i="11"/>
  <c r="CP184" i="11"/>
  <c r="CP215" i="11"/>
  <c r="CP27" i="11"/>
  <c r="CP64" i="11"/>
  <c r="CP66" i="11"/>
  <c r="CP87" i="11"/>
  <c r="CP103" i="11"/>
  <c r="CP118" i="11"/>
  <c r="CP126" i="11"/>
  <c r="CP154" i="11"/>
  <c r="CP182" i="11"/>
  <c r="CP187" i="11"/>
  <c r="CP159" i="11"/>
  <c r="CP195" i="11"/>
  <c r="CP172" i="11"/>
  <c r="CP4" i="11"/>
  <c r="CP30" i="11"/>
  <c r="CP44" i="11"/>
  <c r="CP81" i="11"/>
  <c r="CP119" i="11"/>
  <c r="CP143" i="11"/>
  <c r="CP167" i="11"/>
  <c r="CP200" i="11"/>
  <c r="CP14" i="11"/>
  <c r="CP16" i="11"/>
  <c r="CP35" i="11"/>
  <c r="CP60" i="11"/>
  <c r="CP72" i="11"/>
  <c r="CP74" i="11"/>
  <c r="CP112" i="11"/>
  <c r="CP122" i="11"/>
  <c r="CP134" i="11"/>
  <c r="CP136" i="11"/>
  <c r="CP191" i="11"/>
  <c r="CP210" i="11"/>
  <c r="CP222" i="11"/>
  <c r="CP224" i="11"/>
  <c r="CP7" i="11"/>
  <c r="CP47" i="11"/>
  <c r="CP91" i="11"/>
  <c r="CP175" i="11"/>
  <c r="CP43" i="11"/>
  <c r="CP45" i="11"/>
  <c r="CP52" i="11"/>
  <c r="CP63" i="11"/>
  <c r="CP70" i="11"/>
  <c r="CP82" i="11"/>
  <c r="CP89" i="11"/>
  <c r="CP101" i="11"/>
  <c r="CP108" i="11"/>
  <c r="CP125" i="11"/>
  <c r="CP132" i="11"/>
  <c r="CP144" i="11"/>
  <c r="CP168" i="11"/>
  <c r="CP199" i="11"/>
  <c r="CP213" i="11"/>
  <c r="CP218" i="11"/>
  <c r="CP220" i="11"/>
  <c r="CP19" i="11"/>
  <c r="CP22" i="11"/>
  <c r="CP34" i="11"/>
  <c r="CP36" i="11"/>
  <c r="CP73" i="11"/>
  <c r="CP111" i="11"/>
  <c r="CP135" i="11"/>
  <c r="CP192" i="11"/>
  <c r="CP223" i="11"/>
  <c r="CP12" i="11"/>
  <c r="CP96" i="11"/>
  <c r="CP151" i="11"/>
  <c r="CP189" i="11"/>
  <c r="CP208" i="11"/>
  <c r="CP6" i="11"/>
  <c r="CP92" i="11"/>
  <c r="CP104" i="11"/>
  <c r="CP128" i="11"/>
  <c r="CP183" i="11"/>
  <c r="CP202" i="11"/>
  <c r="CP214" i="11"/>
  <c r="CP216" i="11"/>
  <c r="CP11" i="11"/>
  <c r="CP20" i="11"/>
  <c r="CP95" i="11"/>
  <c r="CP152" i="11"/>
  <c r="CP176" i="11"/>
  <c r="CP207" i="11"/>
  <c r="CP59" i="11"/>
  <c r="CP71" i="11"/>
  <c r="CP116" i="11"/>
  <c r="CP62" i="11"/>
  <c r="CP100" i="11"/>
  <c r="CP124" i="11"/>
  <c r="CP193" i="11"/>
  <c r="CP205" i="11"/>
  <c r="CP212" i="11"/>
  <c r="CP121" i="11"/>
  <c r="CP140" i="11"/>
  <c r="CP164" i="11"/>
  <c r="CP217" i="11"/>
  <c r="CP78" i="11"/>
  <c r="CP97" i="11"/>
  <c r="CP32" i="11"/>
  <c r="CP53" i="11"/>
  <c r="CP83" i="11"/>
  <c r="CP145" i="11"/>
  <c r="CP157" i="11"/>
  <c r="CP181" i="11"/>
  <c r="CP188" i="11"/>
  <c r="CP40" i="11"/>
  <c r="CP153" i="11"/>
  <c r="CP177" i="11"/>
  <c r="CP196" i="11"/>
  <c r="CP24" i="11"/>
  <c r="CP75" i="11"/>
  <c r="CP113" i="11"/>
  <c r="CP137" i="11"/>
  <c r="CP149" i="11"/>
  <c r="CP161" i="11"/>
  <c r="CP173" i="11"/>
  <c r="CP180" i="11"/>
  <c r="CP225" i="11"/>
  <c r="CP8" i="11"/>
  <c r="CP185" i="11"/>
  <c r="CP109" i="11"/>
  <c r="CP221" i="11"/>
  <c r="CO160" i="11"/>
  <c r="CP160" i="11" s="1"/>
  <c r="CO9" i="11"/>
  <c r="CP9" i="11" s="1"/>
  <c r="CO17" i="11"/>
  <c r="CP17" i="11" s="1"/>
  <c r="CO25" i="11"/>
  <c r="CP25" i="11" s="1"/>
  <c r="CO33" i="11"/>
  <c r="CP33" i="11" s="1"/>
  <c r="CO41" i="11"/>
  <c r="CP41" i="11" s="1"/>
  <c r="CO93" i="11"/>
  <c r="CP93" i="11" s="1"/>
  <c r="CP120" i="11"/>
  <c r="CO133" i="11"/>
  <c r="CP133" i="11" s="1"/>
  <c r="CO165" i="11"/>
  <c r="CP165" i="11" s="1"/>
  <c r="CP3" i="11"/>
  <c r="CO156" i="11"/>
  <c r="CP156" i="11" s="1"/>
  <c r="CO5" i="11"/>
  <c r="CP5" i="11" s="1"/>
  <c r="CO13" i="11"/>
  <c r="CP13" i="11" s="1"/>
  <c r="CO21" i="11"/>
  <c r="CP21" i="11" s="1"/>
  <c r="CO29" i="11"/>
  <c r="CP29" i="11" s="1"/>
  <c r="CO37" i="11"/>
  <c r="CP37" i="11" s="1"/>
  <c r="CO129" i="11"/>
  <c r="CP129" i="11" s="1"/>
  <c r="CO169" i="11"/>
  <c r="CP169" i="11" s="1"/>
  <c r="CO201" i="11"/>
  <c r="CP201" i="11" s="1"/>
  <c r="CO209" i="11"/>
  <c r="CP209" i="11" s="1"/>
  <c r="CO228" i="10"/>
  <c r="CO229" i="10" s="1"/>
  <c r="CN228" i="10"/>
  <c r="CP56" i="10"/>
  <c r="CP95" i="10"/>
  <c r="CP103" i="10"/>
  <c r="CP119" i="10"/>
  <c r="CP127" i="10"/>
  <c r="CP135" i="10"/>
  <c r="CP143" i="10"/>
  <c r="CP159" i="10"/>
  <c r="CP167" i="10"/>
  <c r="CP175" i="10"/>
  <c r="CP183" i="10"/>
  <c r="CP191" i="10"/>
  <c r="CP199" i="10"/>
  <c r="CP207" i="10"/>
  <c r="CP215" i="10"/>
  <c r="CP223" i="10"/>
  <c r="CP55" i="10"/>
  <c r="CP111" i="10"/>
  <c r="CP151" i="10"/>
  <c r="CP200" i="10"/>
  <c r="CP208" i="10"/>
  <c r="CP216" i="10"/>
  <c r="CP224" i="10"/>
  <c r="CP71" i="10"/>
  <c r="CP79" i="10"/>
  <c r="CP87" i="10"/>
  <c r="CP86" i="10"/>
  <c r="CP120" i="10"/>
  <c r="CP128" i="10"/>
  <c r="CP136" i="10"/>
  <c r="CP144" i="10"/>
  <c r="CP152" i="10"/>
  <c r="CP160" i="10"/>
  <c r="CP168" i="10"/>
  <c r="CP176" i="10"/>
  <c r="CP184" i="10"/>
  <c r="CP192" i="10"/>
  <c r="CP48" i="10"/>
  <c r="CP64" i="10"/>
  <c r="CP72" i="10"/>
  <c r="CP80" i="10"/>
  <c r="CP88" i="10"/>
  <c r="CP8" i="10"/>
  <c r="CP16" i="10"/>
  <c r="CP24" i="10"/>
  <c r="CP32" i="10"/>
  <c r="CP40" i="10"/>
  <c r="CP78" i="10"/>
  <c r="CP7" i="10"/>
  <c r="CP15" i="10"/>
  <c r="CP23" i="10"/>
  <c r="CP31" i="10"/>
  <c r="CP39" i="10"/>
  <c r="CP47" i="10"/>
  <c r="CP63" i="10"/>
  <c r="CP30" i="10"/>
  <c r="CP9" i="10"/>
  <c r="CP17" i="10"/>
  <c r="CP25" i="10"/>
  <c r="CP33" i="10"/>
  <c r="CP41" i="10"/>
  <c r="CP49" i="10"/>
  <c r="CP57" i="10"/>
  <c r="CP65" i="10"/>
  <c r="CP73" i="10"/>
  <c r="CP81" i="10"/>
  <c r="CP97" i="10"/>
  <c r="CP105" i="10"/>
  <c r="CP113" i="10"/>
  <c r="CP121" i="10"/>
  <c r="CP129" i="10"/>
  <c r="CP137" i="10"/>
  <c r="CP145" i="10"/>
  <c r="CP153" i="10"/>
  <c r="CP161" i="10"/>
  <c r="CP169" i="10"/>
  <c r="CP177" i="10"/>
  <c r="CP185" i="10"/>
  <c r="CP193" i="10"/>
  <c r="CP201" i="10"/>
  <c r="CP209" i="10"/>
  <c r="CP217" i="10"/>
  <c r="CP225" i="10"/>
  <c r="CP10" i="10"/>
  <c r="CP18" i="10"/>
  <c r="CP26" i="10"/>
  <c r="CP34" i="10"/>
  <c r="CP42" i="10"/>
  <c r="CP50" i="10"/>
  <c r="CP66" i="10"/>
  <c r="CP74" i="10"/>
  <c r="CP82" i="10"/>
  <c r="CP98" i="10"/>
  <c r="CP106" i="10"/>
  <c r="CP114" i="10"/>
  <c r="CP122" i="10"/>
  <c r="CP130" i="10"/>
  <c r="CP138" i="10"/>
  <c r="CP146" i="10"/>
  <c r="CP154" i="10"/>
  <c r="CP162" i="10"/>
  <c r="CP170" i="10"/>
  <c r="CP178" i="10"/>
  <c r="CP186" i="10"/>
  <c r="CP194" i="10"/>
  <c r="CP202" i="10"/>
  <c r="CP210" i="10"/>
  <c r="CP218" i="10"/>
  <c r="CP226" i="10"/>
  <c r="CP46" i="10"/>
  <c r="CP62" i="10"/>
  <c r="CP22" i="10"/>
  <c r="CP94" i="10"/>
  <c r="CP102" i="10"/>
  <c r="CP110" i="10"/>
  <c r="CP118" i="10"/>
  <c r="CP126" i="10"/>
  <c r="CP134" i="10"/>
  <c r="CP142" i="10"/>
  <c r="CP150" i="10"/>
  <c r="CP158" i="10"/>
  <c r="CP166" i="10"/>
  <c r="CP174" i="10"/>
  <c r="CP182" i="10"/>
  <c r="CP190" i="10"/>
  <c r="CP198" i="10"/>
  <c r="CP206" i="10"/>
  <c r="CP214" i="10"/>
  <c r="CP222" i="10"/>
  <c r="CP11" i="10"/>
  <c r="CP19" i="10"/>
  <c r="CP27" i="10"/>
  <c r="CP35" i="10"/>
  <c r="CP43" i="10"/>
  <c r="CP51" i="10"/>
  <c r="CP59" i="10"/>
  <c r="CP67" i="10"/>
  <c r="CP75" i="10"/>
  <c r="CP83" i="10"/>
  <c r="CP91" i="10"/>
  <c r="CP99" i="10"/>
  <c r="CP107" i="10"/>
  <c r="CP115" i="10"/>
  <c r="CP123" i="10"/>
  <c r="CP131" i="10"/>
  <c r="CP139" i="10"/>
  <c r="CP147" i="10"/>
  <c r="CP155" i="10"/>
  <c r="CP163" i="10"/>
  <c r="CP171" i="10"/>
  <c r="CP179" i="10"/>
  <c r="CP187" i="10"/>
  <c r="CP195" i="10"/>
  <c r="CP203" i="10"/>
  <c r="CP211" i="10"/>
  <c r="CP219" i="10"/>
  <c r="CP227" i="10"/>
  <c r="CP6" i="10"/>
  <c r="CP4" i="10"/>
  <c r="CP12" i="10"/>
  <c r="CP20" i="10"/>
  <c r="CP28" i="10"/>
  <c r="CP36" i="10"/>
  <c r="CP44" i="10"/>
  <c r="CP52" i="10"/>
  <c r="CP60" i="10"/>
  <c r="CP68" i="10"/>
  <c r="CP76" i="10"/>
  <c r="CP84" i="10"/>
  <c r="CP92" i="10"/>
  <c r="CP100" i="10"/>
  <c r="CP108" i="10"/>
  <c r="CP116" i="10"/>
  <c r="CP124" i="10"/>
  <c r="CP132" i="10"/>
  <c r="CP140" i="10"/>
  <c r="CP148" i="10"/>
  <c r="CP156" i="10"/>
  <c r="CP164" i="10"/>
  <c r="CP172" i="10"/>
  <c r="CP180" i="10"/>
  <c r="CP188" i="10"/>
  <c r="CP196" i="10"/>
  <c r="CP204" i="10"/>
  <c r="CP212" i="10"/>
  <c r="CP220" i="10"/>
  <c r="CP70" i="10"/>
  <c r="CP14" i="10"/>
  <c r="CP38" i="10"/>
  <c r="CP54" i="10"/>
  <c r="CP5" i="10"/>
  <c r="CP13" i="10"/>
  <c r="CP21" i="10"/>
  <c r="CP29" i="10"/>
  <c r="CP37" i="10"/>
  <c r="CP45" i="10"/>
  <c r="CP53" i="10"/>
  <c r="CP61" i="10"/>
  <c r="CP69" i="10"/>
  <c r="CP77" i="10"/>
  <c r="CP85" i="10"/>
  <c r="CP93" i="10"/>
  <c r="CP101" i="10"/>
  <c r="CP109" i="10"/>
  <c r="CP117" i="10"/>
  <c r="CP125" i="10"/>
  <c r="CP133" i="10"/>
  <c r="CP141" i="10"/>
  <c r="CP149" i="10"/>
  <c r="CP157" i="10"/>
  <c r="CP165" i="10"/>
  <c r="CP173" i="10"/>
  <c r="CP181" i="10"/>
  <c r="CP189" i="10"/>
  <c r="CP197" i="10"/>
  <c r="CP205" i="10"/>
  <c r="CP213" i="10"/>
  <c r="CP221" i="10"/>
  <c r="CO244" i="13" l="1"/>
  <c r="N259" i="12"/>
  <c r="N263" i="12" s="1"/>
  <c r="N249" i="12"/>
  <c r="CR228" i="13"/>
  <c r="CR229" i="13" s="1"/>
  <c r="S213" i="12"/>
  <c r="S149" i="12"/>
  <c r="S77" i="12"/>
  <c r="S205" i="12"/>
  <c r="S141" i="12"/>
  <c r="S53" i="12"/>
  <c r="S173" i="12"/>
  <c r="S101" i="12"/>
  <c r="S221" i="12"/>
  <c r="S157" i="12"/>
  <c r="S93" i="12"/>
  <c r="S197" i="12"/>
  <c r="S133" i="12"/>
  <c r="S69" i="12"/>
  <c r="S189" i="12"/>
  <c r="S125" i="12"/>
  <c r="S29" i="12"/>
  <c r="S181" i="12"/>
  <c r="S117" i="12"/>
  <c r="S37" i="12"/>
  <c r="S165" i="12"/>
  <c r="S109" i="12"/>
  <c r="S61" i="12"/>
  <c r="S21" i="12"/>
  <c r="S45" i="12"/>
  <c r="CO228" i="11"/>
  <c r="B17" i="2" l="1"/>
  <c r="D17" i="2" s="1"/>
  <c r="B9" i="2"/>
  <c r="D9" i="2" s="1"/>
  <c r="B10" i="2"/>
  <c r="D10" i="2" s="1"/>
  <c r="B11" i="2"/>
  <c r="D11" i="2" s="1"/>
  <c r="B12" i="2"/>
  <c r="D12" i="2" s="1"/>
  <c r="B13" i="2"/>
  <c r="D13" i="2" s="1"/>
  <c r="B14" i="2"/>
  <c r="D14" i="2" s="1"/>
  <c r="B15" i="2"/>
  <c r="D15" i="2" s="1"/>
  <c r="B16" i="2"/>
  <c r="D16" i="2" s="1"/>
  <c r="B7" i="2"/>
  <c r="D7" i="2" s="1"/>
  <c r="B8" i="2"/>
  <c r="D8" i="2" s="1"/>
  <c r="B6" i="2"/>
  <c r="D6" i="2" s="1"/>
  <c r="B5" i="2"/>
  <c r="D5" i="2" s="1"/>
  <c r="B4" i="2"/>
  <c r="D4" i="2" s="1"/>
  <c r="B3" i="2"/>
  <c r="D3" i="2" s="1"/>
</calcChain>
</file>

<file path=xl/sharedStrings.xml><?xml version="1.0" encoding="utf-8"?>
<sst xmlns="http://schemas.openxmlformats.org/spreadsheetml/2006/main" count="3359" uniqueCount="121">
  <si>
    <t>Zona</t>
  </si>
  <si>
    <t>Departamento Complejo Penitenciario N° I</t>
  </si>
  <si>
    <t>Unidad Penitenciaria VII (Barranqueras)</t>
  </si>
  <si>
    <t>Producto</t>
  </si>
  <si>
    <t>Cantidad solicitada</t>
  </si>
  <si>
    <t>Cantidad ofrecida</t>
  </si>
  <si>
    <t>Aguja</t>
  </si>
  <si>
    <t>Pollo</t>
  </si>
  <si>
    <t>Pulpa</t>
  </si>
  <si>
    <t>Costilla</t>
  </si>
  <si>
    <t>Unidad Penitenciaria I Mujeres</t>
  </si>
  <si>
    <t>Unidad Penitenciaria VIII Villa Los Lirios</t>
  </si>
  <si>
    <t>Unidad Penitenciaria VI (Pre- Egreso)</t>
  </si>
  <si>
    <t>Instituto de Formacion Penitenciaria</t>
  </si>
  <si>
    <t>Centro de Atencion al Menor</t>
  </si>
  <si>
    <t>Departamento Complejo Penitenciario N° II</t>
  </si>
  <si>
    <t xml:space="preserve">Unidad Penitenciaria II (General San Martin)      </t>
  </si>
  <si>
    <t xml:space="preserve">Unidad Penitenciaria V (Juan José Castelli)   </t>
  </si>
  <si>
    <t xml:space="preserve">Unidad Penitenciaria III (Villa Ángela)     </t>
  </si>
  <si>
    <t xml:space="preserve">Unidad Penitenciaria IV (Charata)   </t>
  </si>
  <si>
    <t>Control</t>
  </si>
  <si>
    <t>Q cuadro</t>
  </si>
  <si>
    <t>Q pliego</t>
  </si>
  <si>
    <t>Rubro</t>
  </si>
  <si>
    <t>Pan</t>
  </si>
  <si>
    <t>Pan rallado</t>
  </si>
  <si>
    <t>Unidad Penitenciaria II (General San Martin)</t>
  </si>
  <si>
    <t>Unidad Penitenciaria V (Juan José Castelli)</t>
  </si>
  <si>
    <t xml:space="preserve">Unidad Penitenciaria IV (Charata) </t>
  </si>
  <si>
    <t>Cebolla</t>
  </si>
  <si>
    <t>Zanahoria</t>
  </si>
  <si>
    <t>Tomate</t>
  </si>
  <si>
    <t>Papa</t>
  </si>
  <si>
    <t>Morron</t>
  </si>
  <si>
    <t>Perejil</t>
  </si>
  <si>
    <t>Zapallo</t>
  </si>
  <si>
    <t>Huevo</t>
  </si>
  <si>
    <t>Naranjas</t>
  </si>
  <si>
    <t xml:space="preserve">Unidad Penitenciaria II (General San Martin) </t>
  </si>
  <si>
    <t xml:space="preserve">Unidad Penitenciaria III (Villa Ángela)  </t>
  </si>
  <si>
    <t xml:space="preserve">Renglón </t>
  </si>
  <si>
    <t>Precio unitario contado</t>
  </si>
  <si>
    <t>Precio total contado</t>
  </si>
  <si>
    <t>Proveedor</t>
  </si>
  <si>
    <t>FERNANDO RAUL SANDER</t>
  </si>
  <si>
    <t>SUCESION BALLESTA</t>
  </si>
  <si>
    <t>BRITEZ BANGHER</t>
  </si>
  <si>
    <t>SUPERMERCADO EL SOL</t>
  </si>
  <si>
    <t>MORALES RODRIGO LIONEL</t>
  </si>
  <si>
    <t>PETE SRL</t>
  </si>
  <si>
    <t>D&amp;M DISTRIBUCIONES S.R.L.</t>
  </si>
  <si>
    <t>CENTINI SRL</t>
  </si>
  <si>
    <t>AMILCAR ACUÑA</t>
  </si>
  <si>
    <t>CESAR ITALO SILVESTRI</t>
  </si>
  <si>
    <t>MARCOS ZLAVCHESKY</t>
  </si>
  <si>
    <t>NELSON GUSTAVO RASICH</t>
  </si>
  <si>
    <t>PEDRO RENE POPP</t>
  </si>
  <si>
    <t>URIBE JUAN PABLO</t>
  </si>
  <si>
    <t>Etiquetas de fila</t>
  </si>
  <si>
    <t>Total general</t>
  </si>
  <si>
    <t>Q ofrecida</t>
  </si>
  <si>
    <t>PU Contado</t>
  </si>
  <si>
    <t>PT contado</t>
  </si>
  <si>
    <t>PU financiado</t>
  </si>
  <si>
    <t>PT financiado</t>
  </si>
  <si>
    <t>Q solicitada</t>
  </si>
  <si>
    <t xml:space="preserve">Min Precio Contado </t>
  </si>
  <si>
    <t xml:space="preserve">Min Precio Financiado </t>
  </si>
  <si>
    <t>Pete</t>
  </si>
  <si>
    <t>Uribe</t>
  </si>
  <si>
    <t>Sander y Supermercado Sol tienen el mismo precio</t>
  </si>
  <si>
    <t>Supermercado el Sol</t>
  </si>
  <si>
    <t>Silvestri</t>
  </si>
  <si>
    <t>CENTINI</t>
  </si>
  <si>
    <t>Renglón</t>
  </si>
  <si>
    <t>Popp</t>
  </si>
  <si>
    <t>Centini</t>
  </si>
  <si>
    <t>desiertos</t>
  </si>
  <si>
    <t>Rasich</t>
  </si>
  <si>
    <t>Suc Ballesta</t>
  </si>
  <si>
    <t>Morales solo presupuesta contado</t>
  </si>
  <si>
    <t>Britez banher solo presup contado</t>
  </si>
  <si>
    <t>Amilcar Acuña</t>
  </si>
  <si>
    <t>Adjudicado</t>
  </si>
  <si>
    <t>precio financiado</t>
  </si>
  <si>
    <t>PxQ</t>
  </si>
  <si>
    <t>Diferencia SOL</t>
  </si>
  <si>
    <t>Adjudicaciones</t>
  </si>
  <si>
    <t>Observaciones</t>
  </si>
  <si>
    <t>desierta</t>
  </si>
  <si>
    <t>Precio de referencia</t>
  </si>
  <si>
    <t>Adjudicacion COMPLETA</t>
  </si>
  <si>
    <t>Adjudicacion CON DESESTIMADOS</t>
  </si>
  <si>
    <t>Precio financiado</t>
  </si>
  <si>
    <t>% de diferencia</t>
  </si>
  <si>
    <t>Monto Diferencias</t>
  </si>
  <si>
    <t>Manteniendo costo</t>
  </si>
  <si>
    <t>Comparativo adjudicacion</t>
  </si>
  <si>
    <t>Var P ref adjudicado</t>
  </si>
  <si>
    <t>Var P ref sin desestimar</t>
  </si>
  <si>
    <t>desierto</t>
  </si>
  <si>
    <t>Q</t>
  </si>
  <si>
    <t>P ref</t>
  </si>
  <si>
    <t>Total de compra</t>
  </si>
  <si>
    <t>desiertos ambas planillas</t>
  </si>
  <si>
    <t>Precio adjudicado</t>
  </si>
  <si>
    <t>Monto adjudicado</t>
  </si>
  <si>
    <t>Monto total compra</t>
  </si>
  <si>
    <t>peor escenario</t>
  </si>
  <si>
    <t>desierto por desestimar a POPP</t>
  </si>
  <si>
    <t>Min Precio Contado</t>
  </si>
  <si>
    <t>Unidad Penitenciaria III (Villa Ángela)</t>
  </si>
  <si>
    <t>Carne</t>
  </si>
  <si>
    <t>Verdura</t>
  </si>
  <si>
    <t>INTERIOR</t>
  </si>
  <si>
    <t>Unidad Penintenciaria</t>
  </si>
  <si>
    <t>METROPOLITANA</t>
  </si>
  <si>
    <t>Sección Taller</t>
  </si>
  <si>
    <t>Pan Rallado</t>
  </si>
  <si>
    <t>Fruta</t>
  </si>
  <si>
    <t>División Cuerpo de Operaciones Penitenciarias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</si>
</sst>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[$$-2C0A]\ * #,##0.00_-;\-[$$-2C0A]\ * #,##0.00_-;_-[$$-2C0A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72"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/>
    <xf numFmtId="4" fontId="0" fillId="0" borderId="0" xfId="2" applyNumberFormat="1" applyFont="1"/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1" applyNumberFormat="1" applyFont="1" applyBorder="1" applyAlignment="1">
      <alignment horizontal="center"/>
    </xf>
    <xf numFmtId="165" fontId="0" fillId="0" borderId="0" xfId="0" applyNumberFormat="1"/>
    <xf numFmtId="164" fontId="0" fillId="0" borderId="0" xfId="1" applyNumberFormat="1" applyFont="1" applyAlignment="1">
      <alignment horizontal="center"/>
    </xf>
    <xf numFmtId="43" fontId="0" fillId="0" borderId="0" xfId="0" applyNumberFormat="1"/>
    <xf numFmtId="44" fontId="0" fillId="0" borderId="0" xfId="3" applyFont="1" applyAlignment="1">
      <alignment horizontal="right"/>
    </xf>
    <xf numFmtId="44" fontId="0" fillId="0" borderId="0" xfId="3" applyFont="1"/>
    <xf numFmtId="44" fontId="4" fillId="0" borderId="0" xfId="3" applyFont="1" applyAlignment="1">
      <alignment horizontal="right"/>
    </xf>
    <xf numFmtId="0" fontId="0" fillId="3" borderId="0" xfId="0" applyFill="1"/>
    <xf numFmtId="0" fontId="0" fillId="0" borderId="1" xfId="0" applyBorder="1"/>
    <xf numFmtId="0" fontId="0" fillId="3" borderId="1" xfId="0" applyFill="1" applyBorder="1"/>
    <xf numFmtId="1" fontId="0" fillId="0" borderId="1" xfId="0" applyNumberFormat="1" applyBorder="1"/>
    <xf numFmtId="43" fontId="0" fillId="0" borderId="1" xfId="1" applyFont="1" applyBorder="1"/>
    <xf numFmtId="0" fontId="0" fillId="0" borderId="4" xfId="0" applyBorder="1"/>
    <xf numFmtId="164" fontId="0" fillId="2" borderId="2" xfId="1" applyNumberFormat="1" applyFont="1" applyFill="1" applyBorder="1" applyAlignment="1">
      <alignment horizontal="center"/>
    </xf>
    <xf numFmtId="164" fontId="0" fillId="0" borderId="0" xfId="0" applyNumberFormat="1"/>
    <xf numFmtId="43" fontId="0" fillId="0" borderId="0" xfId="1" applyFont="1"/>
    <xf numFmtId="164" fontId="0" fillId="0" borderId="3" xfId="1" applyNumberFormat="1" applyFont="1" applyBorder="1" applyAlignment="1">
      <alignment horizontal="center"/>
    </xf>
    <xf numFmtId="43" fontId="0" fillId="0" borderId="1" xfId="0" applyNumberFormat="1" applyBorder="1"/>
    <xf numFmtId="43" fontId="0" fillId="3" borderId="0" xfId="0" applyNumberFormat="1" applyFill="1"/>
    <xf numFmtId="164" fontId="0" fillId="0" borderId="1" xfId="1" applyNumberFormat="1" applyFont="1" applyBorder="1"/>
    <xf numFmtId="164" fontId="0" fillId="0" borderId="0" xfId="1" applyNumberFormat="1" applyFont="1"/>
    <xf numFmtId="0" fontId="0" fillId="0" borderId="6" xfId="0" applyBorder="1"/>
    <xf numFmtId="164" fontId="0" fillId="2" borderId="7" xfId="1" applyNumberFormat="1" applyFont="1" applyFill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5" borderId="6" xfId="0" applyFill="1" applyBorder="1"/>
    <xf numFmtId="0" fontId="0" fillId="4" borderId="9" xfId="0" applyFill="1" applyBorder="1"/>
    <xf numFmtId="0" fontId="0" fillId="0" borderId="10" xfId="0" applyBorder="1"/>
    <xf numFmtId="0" fontId="0" fillId="0" borderId="16" xfId="0" applyBorder="1"/>
    <xf numFmtId="164" fontId="0" fillId="0" borderId="17" xfId="1" applyNumberFormat="1" applyFont="1" applyBorder="1"/>
    <xf numFmtId="0" fontId="0" fillId="0" borderId="14" xfId="0" applyBorder="1"/>
    <xf numFmtId="0" fontId="0" fillId="0" borderId="15" xfId="0" applyBorder="1"/>
    <xf numFmtId="0" fontId="0" fillId="4" borderId="11" xfId="0" applyFill="1" applyBorder="1"/>
    <xf numFmtId="0" fontId="0" fillId="6" borderId="12" xfId="0" applyFill="1" applyBorder="1"/>
    <xf numFmtId="0" fontId="0" fillId="4" borderId="12" xfId="0" applyFill="1" applyBorder="1"/>
    <xf numFmtId="164" fontId="0" fillId="4" borderId="13" xfId="1" applyNumberFormat="1" applyFont="1" applyFill="1" applyBorder="1"/>
    <xf numFmtId="0" fontId="0" fillId="4" borderId="13" xfId="0" applyFill="1" applyBorder="1"/>
    <xf numFmtId="9" fontId="0" fillId="0" borderId="1" xfId="2" applyFont="1" applyBorder="1"/>
    <xf numFmtId="164" fontId="0" fillId="0" borderId="1" xfId="0" applyNumberFormat="1" applyBorder="1"/>
    <xf numFmtId="9" fontId="0" fillId="0" borderId="0" xfId="0" applyNumberFormat="1"/>
    <xf numFmtId="164" fontId="0" fillId="2" borderId="1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19" xfId="1" applyNumberFormat="1" applyFont="1" applyBorder="1"/>
    <xf numFmtId="0" fontId="0" fillId="0" borderId="20" xfId="0" applyBorder="1"/>
    <xf numFmtId="43" fontId="0" fillId="0" borderId="0" xfId="1" applyFont="1" applyFill="1" applyBorder="1"/>
    <xf numFmtId="9" fontId="0" fillId="0" borderId="0" xfId="2" applyFont="1"/>
    <xf numFmtId="0" fontId="0" fillId="2" borderId="2" xfId="0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164" fontId="0" fillId="0" borderId="0" xfId="1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left"/>
    </xf>
    <xf numFmtId="49" fontId="0" fillId="7" borderId="0" xfId="0" applyNumberFormat="1" applyFill="1" applyAlignment="1">
      <alignment horizontal="center"/>
    </xf>
    <xf numFmtId="164" fontId="0" fillId="7" borderId="0" xfId="0" applyNumberFormat="1" applyFill="1" applyAlignment="1">
      <alignment horizontal="center"/>
    </xf>
    <xf numFmtId="44" fontId="4" fillId="7" borderId="0" xfId="0" applyNumberFormat="1" applyFont="1" applyFill="1" applyAlignment="1">
      <alignment horizontal="right"/>
    </xf>
    <xf numFmtId="44" fontId="0" fillId="7" borderId="0" xfId="0" applyNumberFormat="1" applyFill="1"/>
    <xf numFmtId="0" fontId="6" fillId="4" borderId="10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</cellXfs>
  <cellStyles count="7">
    <cellStyle name="Millares" xfId="1" builtinId="3"/>
    <cellStyle name="Millares 2" xfId="4" xr:uid="{56DB807C-CA50-42A7-8673-DD5FF9E396B6}"/>
    <cellStyle name="Millares 3" xfId="5" xr:uid="{D7A6B7EB-3234-4CB3-911D-0A167DB84BC9}"/>
    <cellStyle name="Moneda" xfId="3" builtinId="4"/>
    <cellStyle name="Normal" xfId="0" builtinId="0"/>
    <cellStyle name="Normal 2" xfId="6" xr:uid="{0AF624B6-5DDF-4A66-8A91-BB323D0A3D55}"/>
    <cellStyle name="Porcentaje" xfId="2" builtinId="5"/>
  </cellStyles>
  <dxfs count="23">
    <dxf>
      <numFmt numFmtId="34" formatCode="_-&quot;$&quot;\ * #,##0.00_-;\-&quot;$&quot;\ * #,##0.00_-;_-&quot;$&quot;\ * &quot;-&quot;??_-;_-@_-"/>
      <fill>
        <patternFill patternType="solid">
          <fgColor indexed="6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-&quot;$&quot;\ * #,##0.00_-;\-&quot;$&quot;\ * #,##0.00_-;_-&quot;$&quot;\ * &quot;-&quot;??_-;_-@_-"/>
      <fill>
        <patternFill patternType="solid">
          <fgColor indexed="64"/>
          <bgColor theme="4"/>
        </patternFill>
      </fill>
      <alignment horizontal="right" vertical="bottom" textRotation="0" wrapText="0" indent="0" justifyLastLine="0" shrinkToFit="0" readingOrder="0"/>
    </dxf>
    <dxf>
      <numFmt numFmtId="164" formatCode="_-* #,##0_-;\-* #,##0_-;_-* &quot;-&quot;??_-;_-@_-"/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</dxf>
    <dxf>
      <numFmt numFmtId="164" formatCode="_-* #,##0_-;\-* #,##0_-;_-* &quot;-&quot;??_-;_-@_-"/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</dxf>
    <dxf>
      <numFmt numFmtId="30" formatCode="@"/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&quot;$&quot;\ * #,##0.00_-;\-&quot;$&quot;\ * #,##0.00_-;_-&quot;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ill>
        <patternFill>
          <fgColor indexed="64"/>
          <bgColor theme="4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94A71B-4103-4532-8837-DEB05108E346}" name="Tabla1" displayName="Tabla1" ref="B2:K213" totalsRowCount="1" headerRowDxfId="22" dataDxfId="21" totalsRowDxfId="20">
  <autoFilter ref="B2:K212" xr:uid="{4B94A71B-4103-4532-8837-DEB05108E346}"/>
  <sortState xmlns:xlrd2="http://schemas.microsoft.com/office/spreadsheetml/2017/richdata2" ref="B3:K212">
    <sortCondition ref="D3:D212"/>
    <sortCondition ref="G3:G212"/>
  </sortState>
  <tableColumns count="10">
    <tableColumn id="1" xr3:uid="{07E1B068-5447-4292-B53F-8E99EFB7D3FD}" name="Proveedor" dataDxfId="19" totalsRowDxfId="9"/>
    <tableColumn id="12" xr3:uid="{6E914B7D-4961-4CBE-B866-2BE322EF6636}" name="Zona" dataDxfId="18" totalsRowDxfId="8"/>
    <tableColumn id="9" xr3:uid="{4679A6A1-9B62-44BE-AEE6-9D174B2D13B8}" name="Renglón " dataDxfId="17" totalsRowDxfId="7"/>
    <tableColumn id="2" xr3:uid="{40AB9C43-0B2F-441F-B959-B9F29B7527F7}" name="Unidad Penintenciaria" dataDxfId="16" totalsRowDxfId="6"/>
    <tableColumn id="3" xr3:uid="{3E16C58D-85A3-4088-B1EE-508C21B32563}" name="Rubro" dataDxfId="15" totalsRowDxfId="5"/>
    <tableColumn id="4" xr3:uid="{C9DC9B4F-D05B-4DFF-8B98-5F3AFA7718CC}" name="Producto" dataDxfId="14" totalsRowDxfId="4"/>
    <tableColumn id="5" xr3:uid="{7551CB11-F8BF-4883-861E-5AD6C8D3B1D6}" name="Cantidad solicitada" dataDxfId="13" totalsRowDxfId="3" dataCellStyle="Millares"/>
    <tableColumn id="6" xr3:uid="{C9ADD689-9AF1-42E2-8479-A42023A4C6E6}" name="Cantidad ofrecida" dataDxfId="12" totalsRowDxfId="2" dataCellStyle="Millares"/>
    <tableColumn id="10" xr3:uid="{4E1EE986-FB32-4400-9320-49DFC762757B}" name="Precio unitario contado" dataDxfId="11" totalsRowDxfId="1" dataCellStyle="Moneda"/>
    <tableColumn id="7" xr3:uid="{E74D60B3-5FBD-4004-8FD2-1794F20824E1}" name="Precio total contado" totalsRowFunction="sum" dataDxfId="10" totalsRowDxfId="0" dataCellStyle="Moneda">
      <calculatedColumnFormula>Tabla1[[#This Row],[Cantidad ofrecida]]*Tabla1[[#This Row],[Precio unitario contado]]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C84B0-4DF8-4BDF-866F-647BE49C1D24}">
  <sheetPr codeName="Hoja1"/>
  <dimension ref="A1:S263"/>
  <sheetViews>
    <sheetView zoomScale="80" zoomScaleNormal="80" workbookViewId="0">
      <pane xSplit="4" ySplit="4" topLeftCell="J66" activePane="bottomRight" state="frozen"/>
      <selection activeCell="CJ239" sqref="CJ239"/>
      <selection pane="topRight" activeCell="CJ239" sqref="CJ239"/>
      <selection pane="bottomLeft" activeCell="CJ239" sqref="CJ239"/>
      <selection pane="bottomRight" activeCell="CJ239" sqref="CJ239"/>
    </sheetView>
  </sheetViews>
  <sheetFormatPr baseColWidth="10" defaultRowHeight="15" x14ac:dyDescent="0.25"/>
  <cols>
    <col min="1" max="1" width="11.5703125"/>
    <col min="2" max="2" width="14.85546875" bestFit="1" customWidth="1"/>
    <col min="3" max="3" width="14.85546875" customWidth="1"/>
    <col min="4" max="4" width="18.5703125" customWidth="1"/>
    <col min="5" max="5" width="17.7109375" bestFit="1" customWidth="1"/>
    <col min="6" max="6" width="19.85546875" customWidth="1"/>
    <col min="8" max="8" width="13.28515625" customWidth="1"/>
    <col min="9" max="9" width="15.7109375" bestFit="1" customWidth="1"/>
    <col min="10" max="10" width="18.28515625" bestFit="1" customWidth="1"/>
    <col min="11" max="11" width="20.42578125" bestFit="1" customWidth="1"/>
    <col min="12" max="12" width="23.28515625" customWidth="1"/>
    <col min="13" max="13" width="18.28515625" customWidth="1"/>
    <col min="14" max="14" width="17.5703125" customWidth="1"/>
    <col min="15" max="15" width="15.7109375" customWidth="1"/>
    <col min="16" max="16" width="16.85546875" customWidth="1"/>
    <col min="17" max="17" width="21.140625" bestFit="1" customWidth="1"/>
    <col min="18" max="18" width="21.5703125" bestFit="1" customWidth="1"/>
  </cols>
  <sheetData>
    <row r="1" spans="1:19" ht="15.75" thickBot="1" x14ac:dyDescent="0.3">
      <c r="E1" s="67" t="s">
        <v>91</v>
      </c>
      <c r="F1" s="67"/>
      <c r="G1" s="67"/>
      <c r="H1" s="67"/>
      <c r="I1" s="67"/>
      <c r="J1" s="67" t="s">
        <v>92</v>
      </c>
      <c r="K1" s="67"/>
      <c r="L1" s="67"/>
      <c r="M1" s="67"/>
      <c r="N1" s="67"/>
      <c r="O1" s="68" t="s">
        <v>97</v>
      </c>
      <c r="P1" s="69"/>
    </row>
    <row r="2" spans="1:19" x14ac:dyDescent="0.25">
      <c r="A2" s="35" t="s">
        <v>74</v>
      </c>
      <c r="B2" s="35" t="s">
        <v>58</v>
      </c>
      <c r="C2" s="36" t="s">
        <v>65</v>
      </c>
      <c r="D2" s="36" t="s">
        <v>90</v>
      </c>
      <c r="E2" s="43" t="s">
        <v>66</v>
      </c>
      <c r="F2" s="44" t="s">
        <v>67</v>
      </c>
      <c r="G2" s="45" t="s">
        <v>83</v>
      </c>
      <c r="H2" s="45" t="s">
        <v>88</v>
      </c>
      <c r="I2" s="46" t="s">
        <v>93</v>
      </c>
      <c r="J2" s="43" t="s">
        <v>66</v>
      </c>
      <c r="K2" s="44" t="s">
        <v>67</v>
      </c>
      <c r="L2" s="45" t="s">
        <v>83</v>
      </c>
      <c r="M2" s="45" t="s">
        <v>88</v>
      </c>
      <c r="N2" s="47" t="s">
        <v>93</v>
      </c>
      <c r="O2" s="37" t="s">
        <v>94</v>
      </c>
      <c r="P2" s="35" t="s">
        <v>95</v>
      </c>
      <c r="Q2" s="34" t="s">
        <v>98</v>
      </c>
      <c r="R2" s="34" t="s">
        <v>99</v>
      </c>
    </row>
    <row r="3" spans="1:19" x14ac:dyDescent="0.25">
      <c r="A3" s="18">
        <v>1</v>
      </c>
      <c r="B3" s="18" t="s">
        <v>6</v>
      </c>
      <c r="C3" s="31">
        <v>5188</v>
      </c>
      <c r="D3" s="31" t="e">
        <f>VLOOKUP(B3,#REF!,2,0)</f>
        <v>#REF!</v>
      </c>
      <c r="E3" s="39">
        <v>980</v>
      </c>
      <c r="F3" s="18">
        <v>1090</v>
      </c>
      <c r="G3" s="18" t="s">
        <v>68</v>
      </c>
      <c r="H3" s="18"/>
      <c r="I3" s="40">
        <v>5654920</v>
      </c>
      <c r="J3" s="39">
        <v>980</v>
      </c>
      <c r="K3" s="18">
        <v>1090</v>
      </c>
      <c r="L3" s="18" t="s">
        <v>68</v>
      </c>
      <c r="M3" s="18"/>
      <c r="N3" s="31">
        <v>5654920</v>
      </c>
      <c r="O3" s="48">
        <f>+K3/F3-1</f>
        <v>0</v>
      </c>
      <c r="P3" s="49">
        <f>+N3-I3</f>
        <v>0</v>
      </c>
      <c r="Q3" s="48" t="e">
        <f>+K3/D3-1</f>
        <v>#REF!</v>
      </c>
      <c r="R3" s="48" t="e">
        <f>+F3/D3-1</f>
        <v>#REF!</v>
      </c>
      <c r="S3" s="50" t="e">
        <f>+R3-Q3</f>
        <v>#REF!</v>
      </c>
    </row>
    <row r="4" spans="1:19" x14ac:dyDescent="0.25">
      <c r="A4" s="18">
        <v>1</v>
      </c>
      <c r="B4" s="18" t="s">
        <v>9</v>
      </c>
      <c r="C4" s="31">
        <v>2555</v>
      </c>
      <c r="D4" s="31" t="e">
        <f>VLOOKUP(B4,#REF!,2,0)</f>
        <v>#REF!</v>
      </c>
      <c r="E4" s="39">
        <v>1280</v>
      </c>
      <c r="F4" s="18">
        <v>1379</v>
      </c>
      <c r="G4" s="18" t="s">
        <v>68</v>
      </c>
      <c r="H4" s="18"/>
      <c r="I4" s="40">
        <v>3523345</v>
      </c>
      <c r="J4" s="39">
        <v>1280</v>
      </c>
      <c r="K4" s="18">
        <v>1379</v>
      </c>
      <c r="L4" s="18" t="s">
        <v>68</v>
      </c>
      <c r="M4" s="18"/>
      <c r="N4" s="31">
        <v>3523345</v>
      </c>
      <c r="O4" s="48">
        <f t="shared" ref="O4:O67" si="0">+K4/F4-1</f>
        <v>0</v>
      </c>
      <c r="P4" s="49">
        <f t="shared" ref="P4:P67" si="1">+N4-I4</f>
        <v>0</v>
      </c>
      <c r="Q4" s="48" t="e">
        <f t="shared" ref="Q4:Q67" si="2">+K4/D4-1</f>
        <v>#REF!</v>
      </c>
      <c r="R4" s="48" t="e">
        <f t="shared" ref="R4:R67" si="3">+F4/D4-1</f>
        <v>#REF!</v>
      </c>
      <c r="S4" s="50" t="e">
        <f t="shared" ref="S4:S67" si="4">+R4-Q4</f>
        <v>#REF!</v>
      </c>
    </row>
    <row r="5" spans="1:19" x14ac:dyDescent="0.25">
      <c r="A5" s="18">
        <v>1</v>
      </c>
      <c r="B5" s="18" t="s">
        <v>7</v>
      </c>
      <c r="C5" s="31">
        <v>8600</v>
      </c>
      <c r="D5" s="31" t="e">
        <f>VLOOKUP(B5,#REF!,2,0)</f>
        <v>#REF!</v>
      </c>
      <c r="E5" s="39">
        <v>470</v>
      </c>
      <c r="F5" s="18">
        <v>582</v>
      </c>
      <c r="G5" s="18" t="s">
        <v>69</v>
      </c>
      <c r="H5" s="18"/>
      <c r="I5" s="40">
        <v>5012080</v>
      </c>
      <c r="J5" s="39">
        <v>533</v>
      </c>
      <c r="K5" s="18">
        <v>592</v>
      </c>
      <c r="L5" s="18" t="s">
        <v>73</v>
      </c>
      <c r="M5" s="18"/>
      <c r="N5" s="31">
        <v>5091200</v>
      </c>
      <c r="O5" s="48">
        <f t="shared" si="0"/>
        <v>1.7182130584192379E-2</v>
      </c>
      <c r="P5" s="49">
        <f t="shared" si="1"/>
        <v>79120</v>
      </c>
      <c r="Q5" s="48" t="e">
        <f t="shared" si="2"/>
        <v>#REF!</v>
      </c>
      <c r="R5" s="48" t="e">
        <f t="shared" si="3"/>
        <v>#REF!</v>
      </c>
      <c r="S5" s="50" t="e">
        <f t="shared" si="4"/>
        <v>#REF!</v>
      </c>
    </row>
    <row r="6" spans="1:19" x14ac:dyDescent="0.25">
      <c r="A6" s="18">
        <v>1</v>
      </c>
      <c r="B6" s="18" t="s">
        <v>8</v>
      </c>
      <c r="C6" s="31">
        <v>3065</v>
      </c>
      <c r="D6" s="31" t="e">
        <f>VLOOKUP(B6,#REF!,2,0)</f>
        <v>#REF!</v>
      </c>
      <c r="E6" s="39">
        <v>1280</v>
      </c>
      <c r="F6" s="18">
        <v>1379</v>
      </c>
      <c r="G6" s="18" t="s">
        <v>68</v>
      </c>
      <c r="H6" s="18"/>
      <c r="I6" s="40">
        <v>4226635</v>
      </c>
      <c r="J6" s="39">
        <v>1280</v>
      </c>
      <c r="K6" s="18">
        <v>1379</v>
      </c>
      <c r="L6" s="18" t="s">
        <v>68</v>
      </c>
      <c r="M6" s="18"/>
      <c r="N6" s="31">
        <v>4226635</v>
      </c>
      <c r="O6" s="48">
        <f t="shared" si="0"/>
        <v>0</v>
      </c>
      <c r="P6" s="49">
        <f t="shared" si="1"/>
        <v>0</v>
      </c>
      <c r="Q6" s="48" t="e">
        <f t="shared" si="2"/>
        <v>#REF!</v>
      </c>
      <c r="R6" s="48" t="e">
        <f t="shared" si="3"/>
        <v>#REF!</v>
      </c>
      <c r="S6" s="50" t="e">
        <f t="shared" si="4"/>
        <v>#REF!</v>
      </c>
    </row>
    <row r="7" spans="1:19" x14ac:dyDescent="0.25">
      <c r="A7" s="18">
        <v>2</v>
      </c>
      <c r="B7" s="18" t="s">
        <v>6</v>
      </c>
      <c r="C7" s="31">
        <v>594</v>
      </c>
      <c r="D7" s="31" t="e">
        <f>VLOOKUP(B7,#REF!,2,0)</f>
        <v>#REF!</v>
      </c>
      <c r="E7" s="39">
        <v>980</v>
      </c>
      <c r="F7" s="18">
        <v>1090</v>
      </c>
      <c r="G7" s="18" t="s">
        <v>68</v>
      </c>
      <c r="H7" s="18"/>
      <c r="I7" s="40">
        <v>647460</v>
      </c>
      <c r="J7" s="39">
        <v>980</v>
      </c>
      <c r="K7" s="18">
        <v>1090</v>
      </c>
      <c r="L7" s="18" t="s">
        <v>68</v>
      </c>
      <c r="M7" s="18"/>
      <c r="N7" s="31">
        <v>647460</v>
      </c>
      <c r="O7" s="48">
        <f t="shared" si="0"/>
        <v>0</v>
      </c>
      <c r="P7" s="49">
        <f t="shared" si="1"/>
        <v>0</v>
      </c>
      <c r="Q7" s="48" t="e">
        <f t="shared" si="2"/>
        <v>#REF!</v>
      </c>
      <c r="R7" s="48" t="e">
        <f t="shared" si="3"/>
        <v>#REF!</v>
      </c>
      <c r="S7" s="50" t="e">
        <f t="shared" si="4"/>
        <v>#REF!</v>
      </c>
    </row>
    <row r="8" spans="1:19" x14ac:dyDescent="0.25">
      <c r="A8" s="18">
        <v>2</v>
      </c>
      <c r="B8" s="18" t="s">
        <v>9</v>
      </c>
      <c r="C8" s="31">
        <v>293</v>
      </c>
      <c r="D8" s="31" t="e">
        <f>VLOOKUP(B8,#REF!,2,0)</f>
        <v>#REF!</v>
      </c>
      <c r="E8" s="39">
        <v>1280</v>
      </c>
      <c r="F8" s="18">
        <v>1379</v>
      </c>
      <c r="G8" s="18" t="s">
        <v>68</v>
      </c>
      <c r="H8" s="18"/>
      <c r="I8" s="40">
        <v>404047</v>
      </c>
      <c r="J8" s="39">
        <v>1280</v>
      </c>
      <c r="K8" s="18">
        <v>1379</v>
      </c>
      <c r="L8" s="18" t="s">
        <v>68</v>
      </c>
      <c r="M8" s="18"/>
      <c r="N8" s="31">
        <v>404047</v>
      </c>
      <c r="O8" s="48">
        <f t="shared" si="0"/>
        <v>0</v>
      </c>
      <c r="P8" s="49">
        <f t="shared" si="1"/>
        <v>0</v>
      </c>
      <c r="Q8" s="48" t="e">
        <f t="shared" si="2"/>
        <v>#REF!</v>
      </c>
      <c r="R8" s="48" t="e">
        <f t="shared" si="3"/>
        <v>#REF!</v>
      </c>
      <c r="S8" s="50" t="e">
        <f t="shared" si="4"/>
        <v>#REF!</v>
      </c>
    </row>
    <row r="9" spans="1:19" x14ac:dyDescent="0.25">
      <c r="A9" s="18">
        <v>2</v>
      </c>
      <c r="B9" s="18" t="s">
        <v>7</v>
      </c>
      <c r="C9" s="31">
        <v>985</v>
      </c>
      <c r="D9" s="31" t="e">
        <f>VLOOKUP(B9,#REF!,2,0)</f>
        <v>#REF!</v>
      </c>
      <c r="E9" s="39">
        <v>470</v>
      </c>
      <c r="F9" s="18">
        <v>582</v>
      </c>
      <c r="G9" s="18" t="s">
        <v>69</v>
      </c>
      <c r="H9" s="18"/>
      <c r="I9" s="40">
        <v>574058</v>
      </c>
      <c r="J9" s="39">
        <v>533</v>
      </c>
      <c r="K9" s="18">
        <v>592</v>
      </c>
      <c r="L9" s="18" t="s">
        <v>73</v>
      </c>
      <c r="M9" s="18"/>
      <c r="N9" s="31">
        <v>583120</v>
      </c>
      <c r="O9" s="48">
        <f t="shared" si="0"/>
        <v>1.7182130584192379E-2</v>
      </c>
      <c r="P9" s="49">
        <f t="shared" si="1"/>
        <v>9062</v>
      </c>
      <c r="Q9" s="48" t="e">
        <f t="shared" si="2"/>
        <v>#REF!</v>
      </c>
      <c r="R9" s="48" t="e">
        <f t="shared" si="3"/>
        <v>#REF!</v>
      </c>
      <c r="S9" s="50" t="e">
        <f t="shared" si="4"/>
        <v>#REF!</v>
      </c>
    </row>
    <row r="10" spans="1:19" x14ac:dyDescent="0.25">
      <c r="A10" s="18">
        <v>2</v>
      </c>
      <c r="B10" s="18" t="s">
        <v>8</v>
      </c>
      <c r="C10" s="31">
        <v>351</v>
      </c>
      <c r="D10" s="31" t="e">
        <f>VLOOKUP(B10,#REF!,2,0)</f>
        <v>#REF!</v>
      </c>
      <c r="E10" s="39">
        <v>1280</v>
      </c>
      <c r="F10" s="18">
        <v>1379</v>
      </c>
      <c r="G10" s="18" t="s">
        <v>68</v>
      </c>
      <c r="H10" s="18"/>
      <c r="I10" s="40">
        <v>484029</v>
      </c>
      <c r="J10" s="39">
        <v>1280</v>
      </c>
      <c r="K10" s="18">
        <v>1379</v>
      </c>
      <c r="L10" s="18" t="s">
        <v>68</v>
      </c>
      <c r="M10" s="18"/>
      <c r="N10" s="31">
        <v>484029</v>
      </c>
      <c r="O10" s="48">
        <f t="shared" si="0"/>
        <v>0</v>
      </c>
      <c r="P10" s="49">
        <f t="shared" si="1"/>
        <v>0</v>
      </c>
      <c r="Q10" s="48" t="e">
        <f t="shared" si="2"/>
        <v>#REF!</v>
      </c>
      <c r="R10" s="48" t="e">
        <f t="shared" si="3"/>
        <v>#REF!</v>
      </c>
      <c r="S10" s="50" t="e">
        <f t="shared" si="4"/>
        <v>#REF!</v>
      </c>
    </row>
    <row r="11" spans="1:19" x14ac:dyDescent="0.25">
      <c r="A11" s="18">
        <v>3</v>
      </c>
      <c r="B11" s="18" t="s">
        <v>6</v>
      </c>
      <c r="C11" s="31">
        <v>420</v>
      </c>
      <c r="D11" s="31" t="e">
        <f>VLOOKUP(B11,#REF!,2,0)</f>
        <v>#REF!</v>
      </c>
      <c r="E11" s="39">
        <v>980</v>
      </c>
      <c r="F11" s="18">
        <v>1090</v>
      </c>
      <c r="G11" s="18" t="s">
        <v>68</v>
      </c>
      <c r="H11" s="18"/>
      <c r="I11" s="40">
        <v>457800</v>
      </c>
      <c r="J11" s="39">
        <v>980</v>
      </c>
      <c r="K11" s="18">
        <v>1090</v>
      </c>
      <c r="L11" s="18" t="s">
        <v>68</v>
      </c>
      <c r="M11" s="18"/>
      <c r="N11" s="31">
        <v>457800</v>
      </c>
      <c r="O11" s="48">
        <f t="shared" si="0"/>
        <v>0</v>
      </c>
      <c r="P11" s="49">
        <f t="shared" si="1"/>
        <v>0</v>
      </c>
      <c r="Q11" s="48" t="e">
        <f t="shared" si="2"/>
        <v>#REF!</v>
      </c>
      <c r="R11" s="48" t="e">
        <f t="shared" si="3"/>
        <v>#REF!</v>
      </c>
      <c r="S11" s="50" t="e">
        <f t="shared" si="4"/>
        <v>#REF!</v>
      </c>
    </row>
    <row r="12" spans="1:19" x14ac:dyDescent="0.25">
      <c r="A12" s="18">
        <v>3</v>
      </c>
      <c r="B12" s="18" t="s">
        <v>9</v>
      </c>
      <c r="C12" s="31">
        <v>207</v>
      </c>
      <c r="D12" s="31" t="e">
        <f>VLOOKUP(B12,#REF!,2,0)</f>
        <v>#REF!</v>
      </c>
      <c r="E12" s="39">
        <v>1280</v>
      </c>
      <c r="F12" s="18">
        <v>1379</v>
      </c>
      <c r="G12" s="18" t="s">
        <v>68</v>
      </c>
      <c r="H12" s="18"/>
      <c r="I12" s="40">
        <v>285453</v>
      </c>
      <c r="J12" s="39">
        <v>1280</v>
      </c>
      <c r="K12" s="18">
        <v>1379</v>
      </c>
      <c r="L12" s="18" t="s">
        <v>68</v>
      </c>
      <c r="M12" s="18"/>
      <c r="N12" s="31">
        <v>285453</v>
      </c>
      <c r="O12" s="48">
        <f t="shared" si="0"/>
        <v>0</v>
      </c>
      <c r="P12" s="49">
        <f t="shared" si="1"/>
        <v>0</v>
      </c>
      <c r="Q12" s="48" t="e">
        <f t="shared" si="2"/>
        <v>#REF!</v>
      </c>
      <c r="R12" s="48" t="e">
        <f t="shared" si="3"/>
        <v>#REF!</v>
      </c>
      <c r="S12" s="50" t="e">
        <f t="shared" si="4"/>
        <v>#REF!</v>
      </c>
    </row>
    <row r="13" spans="1:19" x14ac:dyDescent="0.25">
      <c r="A13" s="18">
        <v>3</v>
      </c>
      <c r="B13" s="18" t="s">
        <v>7</v>
      </c>
      <c r="C13" s="31">
        <v>696</v>
      </c>
      <c r="D13" s="31" t="e">
        <f>VLOOKUP(B13,#REF!,2,0)</f>
        <v>#REF!</v>
      </c>
      <c r="E13" s="39">
        <v>470</v>
      </c>
      <c r="F13" s="18">
        <v>582</v>
      </c>
      <c r="G13" s="18" t="s">
        <v>69</v>
      </c>
      <c r="H13" s="18"/>
      <c r="I13" s="40">
        <v>405628</v>
      </c>
      <c r="J13" s="39">
        <v>533</v>
      </c>
      <c r="K13" s="18">
        <v>592</v>
      </c>
      <c r="L13" s="18" t="s">
        <v>73</v>
      </c>
      <c r="M13" s="18"/>
      <c r="N13" s="31">
        <v>412032</v>
      </c>
      <c r="O13" s="48">
        <f t="shared" si="0"/>
        <v>1.7182130584192379E-2</v>
      </c>
      <c r="P13" s="49">
        <f t="shared" si="1"/>
        <v>6404</v>
      </c>
      <c r="Q13" s="48" t="e">
        <f t="shared" si="2"/>
        <v>#REF!</v>
      </c>
      <c r="R13" s="48" t="e">
        <f t="shared" si="3"/>
        <v>#REF!</v>
      </c>
      <c r="S13" s="50" t="e">
        <f t="shared" si="4"/>
        <v>#REF!</v>
      </c>
    </row>
    <row r="14" spans="1:19" x14ac:dyDescent="0.25">
      <c r="A14" s="18">
        <v>3</v>
      </c>
      <c r="B14" s="18" t="s">
        <v>8</v>
      </c>
      <c r="C14" s="31">
        <v>248</v>
      </c>
      <c r="D14" s="31" t="e">
        <f>VLOOKUP(B14,#REF!,2,0)</f>
        <v>#REF!</v>
      </c>
      <c r="E14" s="39">
        <v>1280</v>
      </c>
      <c r="F14" s="18">
        <v>1379</v>
      </c>
      <c r="G14" s="18" t="s">
        <v>68</v>
      </c>
      <c r="H14" s="18"/>
      <c r="I14" s="40">
        <v>341992</v>
      </c>
      <c r="J14" s="39">
        <v>1280</v>
      </c>
      <c r="K14" s="18">
        <v>1379</v>
      </c>
      <c r="L14" s="18" t="s">
        <v>68</v>
      </c>
      <c r="M14" s="18"/>
      <c r="N14" s="31">
        <v>341992</v>
      </c>
      <c r="O14" s="48">
        <f t="shared" si="0"/>
        <v>0</v>
      </c>
      <c r="P14" s="49">
        <f t="shared" si="1"/>
        <v>0</v>
      </c>
      <c r="Q14" s="48" t="e">
        <f t="shared" si="2"/>
        <v>#REF!</v>
      </c>
      <c r="R14" s="48" t="e">
        <f t="shared" si="3"/>
        <v>#REF!</v>
      </c>
      <c r="S14" s="50" t="e">
        <f t="shared" si="4"/>
        <v>#REF!</v>
      </c>
    </row>
    <row r="15" spans="1:19" x14ac:dyDescent="0.25">
      <c r="A15" s="18">
        <v>4</v>
      </c>
      <c r="B15" s="18" t="s">
        <v>6</v>
      </c>
      <c r="C15" s="31">
        <v>317</v>
      </c>
      <c r="D15" s="31" t="e">
        <f>VLOOKUP(B15,#REF!,2,0)</f>
        <v>#REF!</v>
      </c>
      <c r="E15" s="39">
        <v>980</v>
      </c>
      <c r="F15" s="18">
        <v>1090</v>
      </c>
      <c r="G15" s="18" t="s">
        <v>68</v>
      </c>
      <c r="H15" s="18"/>
      <c r="I15" s="40">
        <v>345530</v>
      </c>
      <c r="J15" s="39">
        <v>980</v>
      </c>
      <c r="K15" s="18">
        <v>1090</v>
      </c>
      <c r="L15" s="18" t="s">
        <v>68</v>
      </c>
      <c r="M15" s="18"/>
      <c r="N15" s="31">
        <v>345530</v>
      </c>
      <c r="O15" s="48">
        <f t="shared" si="0"/>
        <v>0</v>
      </c>
      <c r="P15" s="49">
        <f t="shared" si="1"/>
        <v>0</v>
      </c>
      <c r="Q15" s="48" t="e">
        <f t="shared" si="2"/>
        <v>#REF!</v>
      </c>
      <c r="R15" s="48" t="e">
        <f t="shared" si="3"/>
        <v>#REF!</v>
      </c>
      <c r="S15" s="50" t="e">
        <f t="shared" si="4"/>
        <v>#REF!</v>
      </c>
    </row>
    <row r="16" spans="1:19" x14ac:dyDescent="0.25">
      <c r="A16" s="18">
        <v>4</v>
      </c>
      <c r="B16" s="18" t="s">
        <v>9</v>
      </c>
      <c r="C16" s="31">
        <v>156</v>
      </c>
      <c r="D16" s="31" t="e">
        <f>VLOOKUP(B16,#REF!,2,0)</f>
        <v>#REF!</v>
      </c>
      <c r="E16" s="39">
        <v>1280</v>
      </c>
      <c r="F16" s="18">
        <v>1379</v>
      </c>
      <c r="G16" s="18" t="s">
        <v>68</v>
      </c>
      <c r="H16" s="18"/>
      <c r="I16" s="40">
        <v>215124</v>
      </c>
      <c r="J16" s="39">
        <v>1280</v>
      </c>
      <c r="K16" s="18">
        <v>1379</v>
      </c>
      <c r="L16" s="18" t="s">
        <v>68</v>
      </c>
      <c r="M16" s="18"/>
      <c r="N16" s="31">
        <v>215124</v>
      </c>
      <c r="O16" s="48">
        <f t="shared" si="0"/>
        <v>0</v>
      </c>
      <c r="P16" s="49">
        <f t="shared" si="1"/>
        <v>0</v>
      </c>
      <c r="Q16" s="48" t="e">
        <f t="shared" si="2"/>
        <v>#REF!</v>
      </c>
      <c r="R16" s="48" t="e">
        <f t="shared" si="3"/>
        <v>#REF!</v>
      </c>
      <c r="S16" s="50" t="e">
        <f t="shared" si="4"/>
        <v>#REF!</v>
      </c>
    </row>
    <row r="17" spans="1:19" x14ac:dyDescent="0.25">
      <c r="A17" s="18">
        <v>4</v>
      </c>
      <c r="B17" s="18" t="s">
        <v>7</v>
      </c>
      <c r="C17" s="31">
        <v>525</v>
      </c>
      <c r="D17" s="31" t="e">
        <f>VLOOKUP(B17,#REF!,2,0)</f>
        <v>#REF!</v>
      </c>
      <c r="E17" s="39">
        <v>470</v>
      </c>
      <c r="F17" s="18">
        <v>582</v>
      </c>
      <c r="G17" s="18" t="s">
        <v>69</v>
      </c>
      <c r="H17" s="18"/>
      <c r="I17" s="40">
        <v>305970</v>
      </c>
      <c r="J17" s="39">
        <v>533</v>
      </c>
      <c r="K17" s="18">
        <v>592</v>
      </c>
      <c r="L17" s="18" t="s">
        <v>73</v>
      </c>
      <c r="M17" s="18"/>
      <c r="N17" s="31">
        <v>310800</v>
      </c>
      <c r="O17" s="48">
        <f t="shared" si="0"/>
        <v>1.7182130584192379E-2</v>
      </c>
      <c r="P17" s="49">
        <f t="shared" si="1"/>
        <v>4830</v>
      </c>
      <c r="Q17" s="48" t="e">
        <f t="shared" si="2"/>
        <v>#REF!</v>
      </c>
      <c r="R17" s="48" t="e">
        <f t="shared" si="3"/>
        <v>#REF!</v>
      </c>
      <c r="S17" s="50" t="e">
        <f t="shared" si="4"/>
        <v>#REF!</v>
      </c>
    </row>
    <row r="18" spans="1:19" x14ac:dyDescent="0.25">
      <c r="A18" s="18">
        <v>4</v>
      </c>
      <c r="B18" s="18" t="s">
        <v>8</v>
      </c>
      <c r="C18" s="31">
        <v>187</v>
      </c>
      <c r="D18" s="31" t="e">
        <f>VLOOKUP(B18,#REF!,2,0)</f>
        <v>#REF!</v>
      </c>
      <c r="E18" s="39">
        <v>1280</v>
      </c>
      <c r="F18" s="18">
        <v>1379</v>
      </c>
      <c r="G18" s="18" t="s">
        <v>68</v>
      </c>
      <c r="H18" s="18"/>
      <c r="I18" s="40">
        <v>257873</v>
      </c>
      <c r="J18" s="39">
        <v>1280</v>
      </c>
      <c r="K18" s="18">
        <v>1379</v>
      </c>
      <c r="L18" s="18" t="s">
        <v>68</v>
      </c>
      <c r="M18" s="18"/>
      <c r="N18" s="31">
        <v>257873</v>
      </c>
      <c r="O18" s="48">
        <f t="shared" si="0"/>
        <v>0</v>
      </c>
      <c r="P18" s="49">
        <f t="shared" si="1"/>
        <v>0</v>
      </c>
      <c r="Q18" s="48" t="e">
        <f t="shared" si="2"/>
        <v>#REF!</v>
      </c>
      <c r="R18" s="48" t="e">
        <f t="shared" si="3"/>
        <v>#REF!</v>
      </c>
      <c r="S18" s="50" t="e">
        <f t="shared" si="4"/>
        <v>#REF!</v>
      </c>
    </row>
    <row r="19" spans="1:19" x14ac:dyDescent="0.25">
      <c r="A19" s="18">
        <v>5</v>
      </c>
      <c r="B19" s="18" t="s">
        <v>6</v>
      </c>
      <c r="C19" s="31">
        <v>277</v>
      </c>
      <c r="D19" s="31" t="e">
        <f>VLOOKUP(B19,#REF!,2,0)</f>
        <v>#REF!</v>
      </c>
      <c r="E19" s="39">
        <v>980</v>
      </c>
      <c r="F19" s="18">
        <v>1090</v>
      </c>
      <c r="G19" s="18" t="s">
        <v>68</v>
      </c>
      <c r="H19" s="18"/>
      <c r="I19" s="40">
        <v>301930</v>
      </c>
      <c r="J19" s="39">
        <v>980</v>
      </c>
      <c r="K19" s="18">
        <v>1090</v>
      </c>
      <c r="L19" s="18" t="s">
        <v>68</v>
      </c>
      <c r="M19" s="18"/>
      <c r="N19" s="31">
        <v>301930</v>
      </c>
      <c r="O19" s="48">
        <f t="shared" si="0"/>
        <v>0</v>
      </c>
      <c r="P19" s="49">
        <f t="shared" si="1"/>
        <v>0</v>
      </c>
      <c r="Q19" s="48" t="e">
        <f t="shared" si="2"/>
        <v>#REF!</v>
      </c>
      <c r="R19" s="48" t="e">
        <f t="shared" si="3"/>
        <v>#REF!</v>
      </c>
      <c r="S19" s="50" t="e">
        <f t="shared" si="4"/>
        <v>#REF!</v>
      </c>
    </row>
    <row r="20" spans="1:19" x14ac:dyDescent="0.25">
      <c r="A20" s="18">
        <v>5</v>
      </c>
      <c r="B20" s="18" t="s">
        <v>9</v>
      </c>
      <c r="C20" s="31">
        <v>137</v>
      </c>
      <c r="D20" s="31" t="e">
        <f>VLOOKUP(B20,#REF!,2,0)</f>
        <v>#REF!</v>
      </c>
      <c r="E20" s="39">
        <v>1280</v>
      </c>
      <c r="F20" s="18">
        <v>1379</v>
      </c>
      <c r="G20" s="18" t="s">
        <v>68</v>
      </c>
      <c r="H20" s="18"/>
      <c r="I20" s="40">
        <v>188923</v>
      </c>
      <c r="J20" s="39">
        <v>1280</v>
      </c>
      <c r="K20" s="18">
        <v>1379</v>
      </c>
      <c r="L20" s="18" t="s">
        <v>68</v>
      </c>
      <c r="M20" s="18"/>
      <c r="N20" s="31">
        <v>188923</v>
      </c>
      <c r="O20" s="48">
        <f t="shared" si="0"/>
        <v>0</v>
      </c>
      <c r="P20" s="49">
        <f t="shared" si="1"/>
        <v>0</v>
      </c>
      <c r="Q20" s="48" t="e">
        <f t="shared" si="2"/>
        <v>#REF!</v>
      </c>
      <c r="R20" s="48" t="e">
        <f t="shared" si="3"/>
        <v>#REF!</v>
      </c>
      <c r="S20" s="50" t="e">
        <f t="shared" si="4"/>
        <v>#REF!</v>
      </c>
    </row>
    <row r="21" spans="1:19" x14ac:dyDescent="0.25">
      <c r="A21" s="18">
        <v>5</v>
      </c>
      <c r="B21" s="18" t="s">
        <v>7</v>
      </c>
      <c r="C21" s="31">
        <v>460</v>
      </c>
      <c r="D21" s="31" t="e">
        <f>VLOOKUP(B21,#REF!,2,0)</f>
        <v>#REF!</v>
      </c>
      <c r="E21" s="39">
        <v>470</v>
      </c>
      <c r="F21" s="18">
        <v>582</v>
      </c>
      <c r="G21" s="18" t="s">
        <v>69</v>
      </c>
      <c r="H21" s="18"/>
      <c r="I21" s="40">
        <v>268088</v>
      </c>
      <c r="J21" s="39">
        <v>533</v>
      </c>
      <c r="K21" s="18">
        <v>592</v>
      </c>
      <c r="L21" s="18" t="s">
        <v>73</v>
      </c>
      <c r="M21" s="18"/>
      <c r="N21" s="31">
        <v>272320</v>
      </c>
      <c r="O21" s="48">
        <f t="shared" si="0"/>
        <v>1.7182130584192379E-2</v>
      </c>
      <c r="P21" s="49">
        <f t="shared" si="1"/>
        <v>4232</v>
      </c>
      <c r="Q21" s="48" t="e">
        <f t="shared" si="2"/>
        <v>#REF!</v>
      </c>
      <c r="R21" s="48" t="e">
        <f t="shared" si="3"/>
        <v>#REF!</v>
      </c>
      <c r="S21" s="50" t="e">
        <f t="shared" si="4"/>
        <v>#REF!</v>
      </c>
    </row>
    <row r="22" spans="1:19" x14ac:dyDescent="0.25">
      <c r="A22" s="18">
        <v>5</v>
      </c>
      <c r="B22" s="18" t="s">
        <v>8</v>
      </c>
      <c r="C22" s="31">
        <v>164</v>
      </c>
      <c r="D22" s="31" t="e">
        <f>VLOOKUP(B22,#REF!,2,0)</f>
        <v>#REF!</v>
      </c>
      <c r="E22" s="39">
        <v>1280</v>
      </c>
      <c r="F22" s="18">
        <v>1379</v>
      </c>
      <c r="G22" s="18" t="s">
        <v>68</v>
      </c>
      <c r="H22" s="18"/>
      <c r="I22" s="40">
        <v>226156</v>
      </c>
      <c r="J22" s="39">
        <v>1280</v>
      </c>
      <c r="K22" s="18">
        <v>1379</v>
      </c>
      <c r="L22" s="18" t="s">
        <v>68</v>
      </c>
      <c r="M22" s="18"/>
      <c r="N22" s="31">
        <v>226156</v>
      </c>
      <c r="O22" s="48">
        <f t="shared" si="0"/>
        <v>0</v>
      </c>
      <c r="P22" s="49">
        <f t="shared" si="1"/>
        <v>0</v>
      </c>
      <c r="Q22" s="48" t="e">
        <f t="shared" si="2"/>
        <v>#REF!</v>
      </c>
      <c r="R22" s="48" t="e">
        <f t="shared" si="3"/>
        <v>#REF!</v>
      </c>
      <c r="S22" s="50" t="e">
        <f t="shared" si="4"/>
        <v>#REF!</v>
      </c>
    </row>
    <row r="23" spans="1:19" x14ac:dyDescent="0.25">
      <c r="A23" s="18">
        <v>6</v>
      </c>
      <c r="B23" s="18" t="s">
        <v>6</v>
      </c>
      <c r="C23" s="31">
        <v>158</v>
      </c>
      <c r="D23" s="31" t="e">
        <f>VLOOKUP(B23,#REF!,2,0)</f>
        <v>#REF!</v>
      </c>
      <c r="E23" s="39">
        <v>980</v>
      </c>
      <c r="F23" s="18">
        <v>1090</v>
      </c>
      <c r="G23" s="18" t="s">
        <v>68</v>
      </c>
      <c r="H23" s="18"/>
      <c r="I23" s="40">
        <v>172220</v>
      </c>
      <c r="J23" s="39">
        <v>980</v>
      </c>
      <c r="K23" s="18">
        <v>1090</v>
      </c>
      <c r="L23" s="18" t="s">
        <v>68</v>
      </c>
      <c r="M23" s="18"/>
      <c r="N23" s="31">
        <v>172220</v>
      </c>
      <c r="O23" s="48">
        <f t="shared" si="0"/>
        <v>0</v>
      </c>
      <c r="P23" s="49">
        <f t="shared" si="1"/>
        <v>0</v>
      </c>
      <c r="Q23" s="48" t="e">
        <f t="shared" si="2"/>
        <v>#REF!</v>
      </c>
      <c r="R23" s="48" t="e">
        <f t="shared" si="3"/>
        <v>#REF!</v>
      </c>
      <c r="S23" s="50" t="e">
        <f t="shared" si="4"/>
        <v>#REF!</v>
      </c>
    </row>
    <row r="24" spans="1:19" x14ac:dyDescent="0.25">
      <c r="A24" s="18">
        <v>6</v>
      </c>
      <c r="B24" s="18" t="s">
        <v>9</v>
      </c>
      <c r="C24" s="31">
        <v>78</v>
      </c>
      <c r="D24" s="31" t="e">
        <f>VLOOKUP(B24,#REF!,2,0)</f>
        <v>#REF!</v>
      </c>
      <c r="E24" s="39">
        <v>1280</v>
      </c>
      <c r="F24" s="18">
        <v>1379</v>
      </c>
      <c r="G24" s="18" t="s">
        <v>68</v>
      </c>
      <c r="H24" s="18"/>
      <c r="I24" s="40">
        <v>107562</v>
      </c>
      <c r="J24" s="39">
        <v>1280</v>
      </c>
      <c r="K24" s="18">
        <v>1379</v>
      </c>
      <c r="L24" s="18" t="s">
        <v>68</v>
      </c>
      <c r="M24" s="18"/>
      <c r="N24" s="31">
        <v>107562</v>
      </c>
      <c r="O24" s="48">
        <f t="shared" si="0"/>
        <v>0</v>
      </c>
      <c r="P24" s="49">
        <f t="shared" si="1"/>
        <v>0</v>
      </c>
      <c r="Q24" s="48" t="e">
        <f t="shared" si="2"/>
        <v>#REF!</v>
      </c>
      <c r="R24" s="48" t="e">
        <f t="shared" si="3"/>
        <v>#REF!</v>
      </c>
      <c r="S24" s="50" t="e">
        <f t="shared" si="4"/>
        <v>#REF!</v>
      </c>
    </row>
    <row r="25" spans="1:19" x14ac:dyDescent="0.25">
      <c r="A25" s="18">
        <v>6</v>
      </c>
      <c r="B25" s="18" t="s">
        <v>7</v>
      </c>
      <c r="C25" s="31">
        <v>263</v>
      </c>
      <c r="D25" s="31" t="e">
        <f>VLOOKUP(B25,#REF!,2,0)</f>
        <v>#REF!</v>
      </c>
      <c r="E25" s="39">
        <v>470</v>
      </c>
      <c r="F25" s="18">
        <v>582</v>
      </c>
      <c r="G25" s="18" t="s">
        <v>69</v>
      </c>
      <c r="H25" s="18"/>
      <c r="I25" s="40">
        <v>153276</v>
      </c>
      <c r="J25" s="39">
        <v>533</v>
      </c>
      <c r="K25" s="18">
        <v>592</v>
      </c>
      <c r="L25" s="18" t="s">
        <v>73</v>
      </c>
      <c r="M25" s="18"/>
      <c r="N25" s="31">
        <v>155696</v>
      </c>
      <c r="O25" s="48">
        <f t="shared" si="0"/>
        <v>1.7182130584192379E-2</v>
      </c>
      <c r="P25" s="49">
        <f t="shared" si="1"/>
        <v>2420</v>
      </c>
      <c r="Q25" s="48" t="e">
        <f t="shared" si="2"/>
        <v>#REF!</v>
      </c>
      <c r="R25" s="48" t="e">
        <f t="shared" si="3"/>
        <v>#REF!</v>
      </c>
      <c r="S25" s="50" t="e">
        <f t="shared" si="4"/>
        <v>#REF!</v>
      </c>
    </row>
    <row r="26" spans="1:19" x14ac:dyDescent="0.25">
      <c r="A26" s="18">
        <v>6</v>
      </c>
      <c r="B26" s="18" t="s">
        <v>8</v>
      </c>
      <c r="C26" s="31">
        <v>94</v>
      </c>
      <c r="D26" s="31" t="e">
        <f>VLOOKUP(B26,#REF!,2,0)</f>
        <v>#REF!</v>
      </c>
      <c r="E26" s="39">
        <v>1280</v>
      </c>
      <c r="F26" s="18">
        <v>1379</v>
      </c>
      <c r="G26" s="18" t="s">
        <v>68</v>
      </c>
      <c r="H26" s="18"/>
      <c r="I26" s="40">
        <v>129626</v>
      </c>
      <c r="J26" s="39">
        <v>1280</v>
      </c>
      <c r="K26" s="18">
        <v>1379</v>
      </c>
      <c r="L26" s="18" t="s">
        <v>68</v>
      </c>
      <c r="M26" s="18"/>
      <c r="N26" s="31">
        <v>129626</v>
      </c>
      <c r="O26" s="48">
        <f t="shared" si="0"/>
        <v>0</v>
      </c>
      <c r="P26" s="49">
        <f t="shared" si="1"/>
        <v>0</v>
      </c>
      <c r="Q26" s="48" t="e">
        <f t="shared" si="2"/>
        <v>#REF!</v>
      </c>
      <c r="R26" s="48" t="e">
        <f t="shared" si="3"/>
        <v>#REF!</v>
      </c>
      <c r="S26" s="50" t="e">
        <f t="shared" si="4"/>
        <v>#REF!</v>
      </c>
    </row>
    <row r="27" spans="1:19" x14ac:dyDescent="0.25">
      <c r="A27" s="18">
        <v>7</v>
      </c>
      <c r="B27" s="18" t="s">
        <v>6</v>
      </c>
      <c r="C27" s="31">
        <v>79</v>
      </c>
      <c r="D27" s="31" t="e">
        <f>VLOOKUP(B27,#REF!,2,0)</f>
        <v>#REF!</v>
      </c>
      <c r="E27" s="39">
        <v>980</v>
      </c>
      <c r="F27" s="18">
        <v>1090</v>
      </c>
      <c r="G27" s="18" t="s">
        <v>68</v>
      </c>
      <c r="H27" s="18"/>
      <c r="I27" s="40">
        <v>86110</v>
      </c>
      <c r="J27" s="39">
        <v>980</v>
      </c>
      <c r="K27" s="18">
        <v>1090</v>
      </c>
      <c r="L27" s="18" t="s">
        <v>68</v>
      </c>
      <c r="M27" s="18"/>
      <c r="N27" s="31">
        <v>86110</v>
      </c>
      <c r="O27" s="48">
        <f t="shared" si="0"/>
        <v>0</v>
      </c>
      <c r="P27" s="49">
        <f t="shared" si="1"/>
        <v>0</v>
      </c>
      <c r="Q27" s="48" t="e">
        <f t="shared" si="2"/>
        <v>#REF!</v>
      </c>
      <c r="R27" s="48" t="e">
        <f t="shared" si="3"/>
        <v>#REF!</v>
      </c>
      <c r="S27" s="50" t="e">
        <f t="shared" si="4"/>
        <v>#REF!</v>
      </c>
    </row>
    <row r="28" spans="1:19" x14ac:dyDescent="0.25">
      <c r="A28" s="18">
        <v>7</v>
      </c>
      <c r="B28" s="18" t="s">
        <v>9</v>
      </c>
      <c r="C28" s="31">
        <v>39</v>
      </c>
      <c r="D28" s="31" t="e">
        <f>VLOOKUP(B28,#REF!,2,0)</f>
        <v>#REF!</v>
      </c>
      <c r="E28" s="39">
        <v>1280</v>
      </c>
      <c r="F28" s="18">
        <v>1379</v>
      </c>
      <c r="G28" s="18" t="s">
        <v>68</v>
      </c>
      <c r="H28" s="18"/>
      <c r="I28" s="40">
        <v>53781</v>
      </c>
      <c r="J28" s="39">
        <v>1280</v>
      </c>
      <c r="K28" s="18">
        <v>1379</v>
      </c>
      <c r="L28" s="18" t="s">
        <v>68</v>
      </c>
      <c r="M28" s="18"/>
      <c r="N28" s="31">
        <v>53781</v>
      </c>
      <c r="O28" s="48">
        <f t="shared" si="0"/>
        <v>0</v>
      </c>
      <c r="P28" s="49">
        <f t="shared" si="1"/>
        <v>0</v>
      </c>
      <c r="Q28" s="48" t="e">
        <f t="shared" si="2"/>
        <v>#REF!</v>
      </c>
      <c r="R28" s="48" t="e">
        <f t="shared" si="3"/>
        <v>#REF!</v>
      </c>
      <c r="S28" s="50" t="e">
        <f t="shared" si="4"/>
        <v>#REF!</v>
      </c>
    </row>
    <row r="29" spans="1:19" x14ac:dyDescent="0.25">
      <c r="A29" s="18">
        <v>7</v>
      </c>
      <c r="B29" s="18" t="s">
        <v>7</v>
      </c>
      <c r="C29" s="31">
        <v>131</v>
      </c>
      <c r="D29" s="31" t="e">
        <f>VLOOKUP(B29,#REF!,2,0)</f>
        <v>#REF!</v>
      </c>
      <c r="E29" s="39">
        <v>470</v>
      </c>
      <c r="F29" s="18">
        <v>582</v>
      </c>
      <c r="G29" s="18" t="s">
        <v>69</v>
      </c>
      <c r="H29" s="18"/>
      <c r="I29" s="40">
        <v>76346</v>
      </c>
      <c r="J29" s="39">
        <v>533</v>
      </c>
      <c r="K29" s="18">
        <v>592</v>
      </c>
      <c r="L29" s="18" t="s">
        <v>73</v>
      </c>
      <c r="M29" s="18"/>
      <c r="N29" s="31">
        <v>77552</v>
      </c>
      <c r="O29" s="48">
        <f t="shared" si="0"/>
        <v>1.7182130584192379E-2</v>
      </c>
      <c r="P29" s="49">
        <f t="shared" si="1"/>
        <v>1206</v>
      </c>
      <c r="Q29" s="48" t="e">
        <f t="shared" si="2"/>
        <v>#REF!</v>
      </c>
      <c r="R29" s="48" t="e">
        <f t="shared" si="3"/>
        <v>#REF!</v>
      </c>
      <c r="S29" s="50" t="e">
        <f t="shared" si="4"/>
        <v>#REF!</v>
      </c>
    </row>
    <row r="30" spans="1:19" x14ac:dyDescent="0.25">
      <c r="A30" s="18">
        <v>7</v>
      </c>
      <c r="B30" s="18" t="s">
        <v>8</v>
      </c>
      <c r="C30" s="31">
        <v>47</v>
      </c>
      <c r="D30" s="31" t="e">
        <f>VLOOKUP(B30,#REF!,2,0)</f>
        <v>#REF!</v>
      </c>
      <c r="E30" s="39">
        <v>1280</v>
      </c>
      <c r="F30" s="18">
        <v>1379</v>
      </c>
      <c r="G30" s="18" t="s">
        <v>68</v>
      </c>
      <c r="H30" s="18"/>
      <c r="I30" s="40">
        <v>64813</v>
      </c>
      <c r="J30" s="39">
        <v>1280</v>
      </c>
      <c r="K30" s="18">
        <v>1379</v>
      </c>
      <c r="L30" s="18" t="s">
        <v>68</v>
      </c>
      <c r="M30" s="18"/>
      <c r="N30" s="31">
        <v>64813</v>
      </c>
      <c r="O30" s="48">
        <f t="shared" si="0"/>
        <v>0</v>
      </c>
      <c r="P30" s="49">
        <f t="shared" si="1"/>
        <v>0</v>
      </c>
      <c r="Q30" s="48" t="e">
        <f t="shared" si="2"/>
        <v>#REF!</v>
      </c>
      <c r="R30" s="48" t="e">
        <f t="shared" si="3"/>
        <v>#REF!</v>
      </c>
      <c r="S30" s="50" t="e">
        <f t="shared" si="4"/>
        <v>#REF!</v>
      </c>
    </row>
    <row r="31" spans="1:19" x14ac:dyDescent="0.25">
      <c r="A31" s="18">
        <v>8</v>
      </c>
      <c r="B31" s="18" t="s">
        <v>6</v>
      </c>
      <c r="C31" s="31">
        <v>79</v>
      </c>
      <c r="D31" s="31" t="e">
        <f>VLOOKUP(B31,#REF!,2,0)</f>
        <v>#REF!</v>
      </c>
      <c r="E31" s="39">
        <v>980</v>
      </c>
      <c r="F31" s="18">
        <v>1090</v>
      </c>
      <c r="G31" s="18" t="s">
        <v>68</v>
      </c>
      <c r="H31" s="18"/>
      <c r="I31" s="40">
        <v>86110</v>
      </c>
      <c r="J31" s="39">
        <v>980</v>
      </c>
      <c r="K31" s="18">
        <v>1090</v>
      </c>
      <c r="L31" s="18" t="s">
        <v>68</v>
      </c>
      <c r="M31" s="18"/>
      <c r="N31" s="31">
        <v>86110</v>
      </c>
      <c r="O31" s="48">
        <f t="shared" si="0"/>
        <v>0</v>
      </c>
      <c r="P31" s="49">
        <f t="shared" si="1"/>
        <v>0</v>
      </c>
      <c r="Q31" s="48" t="e">
        <f t="shared" si="2"/>
        <v>#REF!</v>
      </c>
      <c r="R31" s="48" t="e">
        <f t="shared" si="3"/>
        <v>#REF!</v>
      </c>
      <c r="S31" s="50" t="e">
        <f t="shared" si="4"/>
        <v>#REF!</v>
      </c>
    </row>
    <row r="32" spans="1:19" x14ac:dyDescent="0.25">
      <c r="A32" s="18">
        <v>8</v>
      </c>
      <c r="B32" s="18" t="s">
        <v>9</v>
      </c>
      <c r="C32" s="31">
        <v>39</v>
      </c>
      <c r="D32" s="31" t="e">
        <f>VLOOKUP(B32,#REF!,2,0)</f>
        <v>#REF!</v>
      </c>
      <c r="E32" s="39">
        <v>1280</v>
      </c>
      <c r="F32" s="18">
        <v>1379</v>
      </c>
      <c r="G32" s="18" t="s">
        <v>68</v>
      </c>
      <c r="H32" s="18"/>
      <c r="I32" s="40">
        <v>53781</v>
      </c>
      <c r="J32" s="39">
        <v>1280</v>
      </c>
      <c r="K32" s="18">
        <v>1379</v>
      </c>
      <c r="L32" s="18" t="s">
        <v>68</v>
      </c>
      <c r="M32" s="18"/>
      <c r="N32" s="31">
        <v>53781</v>
      </c>
      <c r="O32" s="48">
        <f t="shared" si="0"/>
        <v>0</v>
      </c>
      <c r="P32" s="49">
        <f t="shared" si="1"/>
        <v>0</v>
      </c>
      <c r="Q32" s="48" t="e">
        <f t="shared" si="2"/>
        <v>#REF!</v>
      </c>
      <c r="R32" s="48" t="e">
        <f t="shared" si="3"/>
        <v>#REF!</v>
      </c>
      <c r="S32" s="50" t="e">
        <f t="shared" si="4"/>
        <v>#REF!</v>
      </c>
    </row>
    <row r="33" spans="1:19" x14ac:dyDescent="0.25">
      <c r="A33" s="18">
        <v>8</v>
      </c>
      <c r="B33" s="18" t="s">
        <v>7</v>
      </c>
      <c r="C33" s="31">
        <v>131</v>
      </c>
      <c r="D33" s="31" t="e">
        <f>VLOOKUP(B33,#REF!,2,0)</f>
        <v>#REF!</v>
      </c>
      <c r="E33" s="39">
        <v>470</v>
      </c>
      <c r="F33" s="18">
        <v>582</v>
      </c>
      <c r="G33" s="18" t="s">
        <v>69</v>
      </c>
      <c r="H33" s="18"/>
      <c r="I33" s="40">
        <v>76343</v>
      </c>
      <c r="J33" s="39">
        <v>533</v>
      </c>
      <c r="K33" s="18">
        <v>592</v>
      </c>
      <c r="L33" s="18" t="s">
        <v>73</v>
      </c>
      <c r="M33" s="18"/>
      <c r="N33" s="31">
        <v>77552</v>
      </c>
      <c r="O33" s="48">
        <f t="shared" si="0"/>
        <v>1.7182130584192379E-2</v>
      </c>
      <c r="P33" s="49">
        <f t="shared" si="1"/>
        <v>1209</v>
      </c>
      <c r="Q33" s="48" t="e">
        <f t="shared" si="2"/>
        <v>#REF!</v>
      </c>
      <c r="R33" s="48" t="e">
        <f t="shared" si="3"/>
        <v>#REF!</v>
      </c>
      <c r="S33" s="50" t="e">
        <f t="shared" si="4"/>
        <v>#REF!</v>
      </c>
    </row>
    <row r="34" spans="1:19" x14ac:dyDescent="0.25">
      <c r="A34" s="18">
        <v>8</v>
      </c>
      <c r="B34" s="18" t="s">
        <v>8</v>
      </c>
      <c r="C34" s="31">
        <v>47</v>
      </c>
      <c r="D34" s="31" t="e">
        <f>VLOOKUP(B34,#REF!,2,0)</f>
        <v>#REF!</v>
      </c>
      <c r="E34" s="39">
        <v>1280</v>
      </c>
      <c r="F34" s="18">
        <v>1379</v>
      </c>
      <c r="G34" s="18" t="s">
        <v>68</v>
      </c>
      <c r="H34" s="18"/>
      <c r="I34" s="40">
        <v>64813</v>
      </c>
      <c r="J34" s="39">
        <v>1280</v>
      </c>
      <c r="K34" s="18">
        <v>1379</v>
      </c>
      <c r="L34" s="18" t="s">
        <v>68</v>
      </c>
      <c r="M34" s="18"/>
      <c r="N34" s="31">
        <v>64813</v>
      </c>
      <c r="O34" s="48">
        <f t="shared" si="0"/>
        <v>0</v>
      </c>
      <c r="P34" s="49">
        <f t="shared" si="1"/>
        <v>0</v>
      </c>
      <c r="Q34" s="48" t="e">
        <f t="shared" si="2"/>
        <v>#REF!</v>
      </c>
      <c r="R34" s="48" t="e">
        <f t="shared" si="3"/>
        <v>#REF!</v>
      </c>
      <c r="S34" s="50" t="e">
        <f t="shared" si="4"/>
        <v>#REF!</v>
      </c>
    </row>
    <row r="35" spans="1:19" x14ac:dyDescent="0.25">
      <c r="A35" s="18">
        <v>9</v>
      </c>
      <c r="B35" s="18" t="s">
        <v>6</v>
      </c>
      <c r="C35" s="31">
        <v>79</v>
      </c>
      <c r="D35" s="31" t="e">
        <f>VLOOKUP(B35,#REF!,2,0)</f>
        <v>#REF!</v>
      </c>
      <c r="E35" s="39">
        <v>980</v>
      </c>
      <c r="F35" s="18">
        <v>1090</v>
      </c>
      <c r="G35" s="18" t="s">
        <v>68</v>
      </c>
      <c r="H35" s="18"/>
      <c r="I35" s="40">
        <v>86110</v>
      </c>
      <c r="J35" s="39">
        <v>980</v>
      </c>
      <c r="K35" s="18">
        <v>1090</v>
      </c>
      <c r="L35" s="18" t="s">
        <v>68</v>
      </c>
      <c r="M35" s="18"/>
      <c r="N35" s="31">
        <v>86110</v>
      </c>
      <c r="O35" s="48">
        <f t="shared" si="0"/>
        <v>0</v>
      </c>
      <c r="P35" s="49">
        <f t="shared" si="1"/>
        <v>0</v>
      </c>
      <c r="Q35" s="48" t="e">
        <f t="shared" si="2"/>
        <v>#REF!</v>
      </c>
      <c r="R35" s="48" t="e">
        <f t="shared" si="3"/>
        <v>#REF!</v>
      </c>
      <c r="S35" s="50" t="e">
        <f t="shared" si="4"/>
        <v>#REF!</v>
      </c>
    </row>
    <row r="36" spans="1:19" x14ac:dyDescent="0.25">
      <c r="A36" s="18">
        <v>9</v>
      </c>
      <c r="B36" s="18" t="s">
        <v>9</v>
      </c>
      <c r="C36" s="31">
        <v>39</v>
      </c>
      <c r="D36" s="31" t="e">
        <f>VLOOKUP(B36,#REF!,2,0)</f>
        <v>#REF!</v>
      </c>
      <c r="E36" s="39">
        <v>1280</v>
      </c>
      <c r="F36" s="18">
        <v>1379</v>
      </c>
      <c r="G36" s="18" t="s">
        <v>68</v>
      </c>
      <c r="H36" s="18"/>
      <c r="I36" s="40">
        <v>53781</v>
      </c>
      <c r="J36" s="39">
        <v>1280</v>
      </c>
      <c r="K36" s="18">
        <v>1379</v>
      </c>
      <c r="L36" s="18" t="s">
        <v>68</v>
      </c>
      <c r="M36" s="18"/>
      <c r="N36" s="31">
        <v>53781</v>
      </c>
      <c r="O36" s="48">
        <f t="shared" si="0"/>
        <v>0</v>
      </c>
      <c r="P36" s="49">
        <f t="shared" si="1"/>
        <v>0</v>
      </c>
      <c r="Q36" s="48" t="e">
        <f t="shared" si="2"/>
        <v>#REF!</v>
      </c>
      <c r="R36" s="48" t="e">
        <f t="shared" si="3"/>
        <v>#REF!</v>
      </c>
      <c r="S36" s="50" t="e">
        <f t="shared" si="4"/>
        <v>#REF!</v>
      </c>
    </row>
    <row r="37" spans="1:19" x14ac:dyDescent="0.25">
      <c r="A37" s="18">
        <v>9</v>
      </c>
      <c r="B37" s="18" t="s">
        <v>7</v>
      </c>
      <c r="C37" s="31">
        <v>131</v>
      </c>
      <c r="D37" s="31" t="e">
        <f>VLOOKUP(B37,#REF!,2,0)</f>
        <v>#REF!</v>
      </c>
      <c r="E37" s="39">
        <v>470</v>
      </c>
      <c r="F37" s="18">
        <v>582</v>
      </c>
      <c r="G37" s="18" t="s">
        <v>69</v>
      </c>
      <c r="H37" s="18"/>
      <c r="I37" s="40">
        <v>76343</v>
      </c>
      <c r="J37" s="39">
        <v>533</v>
      </c>
      <c r="K37" s="18">
        <v>592</v>
      </c>
      <c r="L37" s="18" t="s">
        <v>73</v>
      </c>
      <c r="M37" s="18"/>
      <c r="N37" s="31">
        <v>77552</v>
      </c>
      <c r="O37" s="48">
        <f t="shared" si="0"/>
        <v>1.7182130584192379E-2</v>
      </c>
      <c r="P37" s="49">
        <f t="shared" si="1"/>
        <v>1209</v>
      </c>
      <c r="Q37" s="48" t="e">
        <f t="shared" si="2"/>
        <v>#REF!</v>
      </c>
      <c r="R37" s="48" t="e">
        <f t="shared" si="3"/>
        <v>#REF!</v>
      </c>
      <c r="S37" s="50" t="e">
        <f t="shared" si="4"/>
        <v>#REF!</v>
      </c>
    </row>
    <row r="38" spans="1:19" x14ac:dyDescent="0.25">
      <c r="A38" s="18">
        <v>9</v>
      </c>
      <c r="B38" s="18" t="s">
        <v>8</v>
      </c>
      <c r="C38" s="31">
        <v>47</v>
      </c>
      <c r="D38" s="31" t="e">
        <f>VLOOKUP(B38,#REF!,2,0)</f>
        <v>#REF!</v>
      </c>
      <c r="E38" s="39">
        <v>1280</v>
      </c>
      <c r="F38" s="18">
        <v>1379</v>
      </c>
      <c r="G38" s="18" t="s">
        <v>68</v>
      </c>
      <c r="H38" s="18"/>
      <c r="I38" s="40">
        <v>64813</v>
      </c>
      <c r="J38" s="39">
        <v>1280</v>
      </c>
      <c r="K38" s="18">
        <v>1379</v>
      </c>
      <c r="L38" s="18" t="s">
        <v>68</v>
      </c>
      <c r="M38" s="18"/>
      <c r="N38" s="31">
        <v>64813</v>
      </c>
      <c r="O38" s="48">
        <f t="shared" si="0"/>
        <v>0</v>
      </c>
      <c r="P38" s="49">
        <f t="shared" si="1"/>
        <v>0</v>
      </c>
      <c r="Q38" s="48" t="e">
        <f t="shared" si="2"/>
        <v>#REF!</v>
      </c>
      <c r="R38" s="48" t="e">
        <f t="shared" si="3"/>
        <v>#REF!</v>
      </c>
      <c r="S38" s="50" t="e">
        <f t="shared" si="4"/>
        <v>#REF!</v>
      </c>
    </row>
    <row r="39" spans="1:19" x14ac:dyDescent="0.25">
      <c r="A39" s="18">
        <v>10</v>
      </c>
      <c r="B39" s="18" t="s">
        <v>6</v>
      </c>
      <c r="C39" s="31">
        <v>79</v>
      </c>
      <c r="D39" s="31" t="e">
        <f>VLOOKUP(B39,#REF!,2,0)</f>
        <v>#REF!</v>
      </c>
      <c r="E39" s="39">
        <v>980</v>
      </c>
      <c r="F39" s="18">
        <v>1090</v>
      </c>
      <c r="G39" s="18" t="s">
        <v>68</v>
      </c>
      <c r="H39" s="18"/>
      <c r="I39" s="40">
        <v>86110</v>
      </c>
      <c r="J39" s="39">
        <v>980</v>
      </c>
      <c r="K39" s="18">
        <v>1090</v>
      </c>
      <c r="L39" s="18" t="s">
        <v>68</v>
      </c>
      <c r="M39" s="18"/>
      <c r="N39" s="31">
        <v>86110</v>
      </c>
      <c r="O39" s="48">
        <f t="shared" si="0"/>
        <v>0</v>
      </c>
      <c r="P39" s="49">
        <f t="shared" si="1"/>
        <v>0</v>
      </c>
      <c r="Q39" s="48" t="e">
        <f t="shared" si="2"/>
        <v>#REF!</v>
      </c>
      <c r="R39" s="48" t="e">
        <f t="shared" si="3"/>
        <v>#REF!</v>
      </c>
      <c r="S39" s="50" t="e">
        <f t="shared" si="4"/>
        <v>#REF!</v>
      </c>
    </row>
    <row r="40" spans="1:19" x14ac:dyDescent="0.25">
      <c r="A40" s="18">
        <v>10</v>
      </c>
      <c r="B40" s="18" t="s">
        <v>9</v>
      </c>
      <c r="C40" s="31">
        <v>39</v>
      </c>
      <c r="D40" s="31" t="e">
        <f>VLOOKUP(B40,#REF!,2,0)</f>
        <v>#REF!</v>
      </c>
      <c r="E40" s="39">
        <v>1280</v>
      </c>
      <c r="F40" s="18">
        <v>1379</v>
      </c>
      <c r="G40" s="18" t="s">
        <v>68</v>
      </c>
      <c r="H40" s="18"/>
      <c r="I40" s="40">
        <v>53781</v>
      </c>
      <c r="J40" s="39">
        <v>1280</v>
      </c>
      <c r="K40" s="18">
        <v>1379</v>
      </c>
      <c r="L40" s="18" t="s">
        <v>68</v>
      </c>
      <c r="M40" s="18"/>
      <c r="N40" s="31">
        <v>53781</v>
      </c>
      <c r="O40" s="48">
        <f t="shared" si="0"/>
        <v>0</v>
      </c>
      <c r="P40" s="49">
        <f t="shared" si="1"/>
        <v>0</v>
      </c>
      <c r="Q40" s="48" t="e">
        <f t="shared" si="2"/>
        <v>#REF!</v>
      </c>
      <c r="R40" s="48" t="e">
        <f t="shared" si="3"/>
        <v>#REF!</v>
      </c>
      <c r="S40" s="50" t="e">
        <f t="shared" si="4"/>
        <v>#REF!</v>
      </c>
    </row>
    <row r="41" spans="1:19" x14ac:dyDescent="0.25">
      <c r="A41" s="18">
        <v>10</v>
      </c>
      <c r="B41" s="18" t="s">
        <v>7</v>
      </c>
      <c r="C41" s="31">
        <v>131</v>
      </c>
      <c r="D41" s="31" t="e">
        <f>VLOOKUP(B41,#REF!,2,0)</f>
        <v>#REF!</v>
      </c>
      <c r="E41" s="39">
        <v>470</v>
      </c>
      <c r="F41" s="18">
        <v>582</v>
      </c>
      <c r="G41" s="18" t="s">
        <v>69</v>
      </c>
      <c r="H41" s="18"/>
      <c r="I41" s="40">
        <v>76343</v>
      </c>
      <c r="J41" s="39">
        <v>533</v>
      </c>
      <c r="K41" s="18">
        <v>592</v>
      </c>
      <c r="L41" s="18" t="s">
        <v>73</v>
      </c>
      <c r="M41" s="18"/>
      <c r="N41" s="31">
        <v>77552</v>
      </c>
      <c r="O41" s="48">
        <f t="shared" si="0"/>
        <v>1.7182130584192379E-2</v>
      </c>
      <c r="P41" s="49">
        <f t="shared" si="1"/>
        <v>1209</v>
      </c>
      <c r="Q41" s="48" t="e">
        <f t="shared" si="2"/>
        <v>#REF!</v>
      </c>
      <c r="R41" s="48" t="e">
        <f t="shared" si="3"/>
        <v>#REF!</v>
      </c>
      <c r="S41" s="50" t="e">
        <f t="shared" si="4"/>
        <v>#REF!</v>
      </c>
    </row>
    <row r="42" spans="1:19" x14ac:dyDescent="0.25">
      <c r="A42" s="18">
        <v>10</v>
      </c>
      <c r="B42" s="18" t="s">
        <v>8</v>
      </c>
      <c r="C42" s="31">
        <v>47</v>
      </c>
      <c r="D42" s="31" t="e">
        <f>VLOOKUP(B42,#REF!,2,0)</f>
        <v>#REF!</v>
      </c>
      <c r="E42" s="39">
        <v>1280</v>
      </c>
      <c r="F42" s="18">
        <v>1379</v>
      </c>
      <c r="G42" s="18" t="s">
        <v>68</v>
      </c>
      <c r="H42" s="18"/>
      <c r="I42" s="40">
        <v>64813</v>
      </c>
      <c r="J42" s="39">
        <v>1280</v>
      </c>
      <c r="K42" s="18">
        <v>1379</v>
      </c>
      <c r="L42" s="18" t="s">
        <v>68</v>
      </c>
      <c r="M42" s="18"/>
      <c r="N42" s="31">
        <v>64813</v>
      </c>
      <c r="O42" s="48">
        <f t="shared" si="0"/>
        <v>0</v>
      </c>
      <c r="P42" s="49">
        <f t="shared" si="1"/>
        <v>0</v>
      </c>
      <c r="Q42" s="48" t="e">
        <f t="shared" si="2"/>
        <v>#REF!</v>
      </c>
      <c r="R42" s="48" t="e">
        <f t="shared" si="3"/>
        <v>#REF!</v>
      </c>
      <c r="S42" s="50" t="e">
        <f t="shared" si="4"/>
        <v>#REF!</v>
      </c>
    </row>
    <row r="43" spans="1:19" x14ac:dyDescent="0.25">
      <c r="A43" s="18">
        <v>11</v>
      </c>
      <c r="B43" s="18" t="s">
        <v>6</v>
      </c>
      <c r="C43" s="31">
        <v>5045</v>
      </c>
      <c r="D43" s="31" t="e">
        <f>VLOOKUP(B43,#REF!,2,0)</f>
        <v>#REF!</v>
      </c>
      <c r="E43" s="39">
        <v>1820</v>
      </c>
      <c r="F43" s="18">
        <v>2275</v>
      </c>
      <c r="G43" s="18" t="s">
        <v>70</v>
      </c>
      <c r="H43" s="18"/>
      <c r="I43" s="40">
        <v>11477375</v>
      </c>
      <c r="J43" s="39">
        <v>1820</v>
      </c>
      <c r="K43" s="18">
        <v>2275</v>
      </c>
      <c r="L43" s="18" t="s">
        <v>70</v>
      </c>
      <c r="M43" s="18"/>
      <c r="N43" s="31">
        <v>11477375</v>
      </c>
      <c r="O43" s="48">
        <f t="shared" si="0"/>
        <v>0</v>
      </c>
      <c r="P43" s="49">
        <f t="shared" si="1"/>
        <v>0</v>
      </c>
      <c r="Q43" s="48" t="e">
        <f t="shared" si="2"/>
        <v>#REF!</v>
      </c>
      <c r="R43" s="48" t="e">
        <f t="shared" si="3"/>
        <v>#REF!</v>
      </c>
      <c r="S43" s="50" t="e">
        <f t="shared" si="4"/>
        <v>#REF!</v>
      </c>
    </row>
    <row r="44" spans="1:19" x14ac:dyDescent="0.25">
      <c r="A44" s="18">
        <v>11</v>
      </c>
      <c r="B44" s="18" t="s">
        <v>9</v>
      </c>
      <c r="C44" s="31">
        <v>2484</v>
      </c>
      <c r="D44" s="31" t="e">
        <f>VLOOKUP(B44,#REF!,2,0)</f>
        <v>#REF!</v>
      </c>
      <c r="E44" s="39">
        <v>2171</v>
      </c>
      <c r="F44" s="18">
        <v>2713.75</v>
      </c>
      <c r="G44" s="18" t="s">
        <v>70</v>
      </c>
      <c r="H44" s="18"/>
      <c r="I44" s="40">
        <v>6740955</v>
      </c>
      <c r="J44" s="39">
        <v>2171</v>
      </c>
      <c r="K44" s="18">
        <v>2713.75</v>
      </c>
      <c r="L44" s="18" t="s">
        <v>70</v>
      </c>
      <c r="M44" s="18"/>
      <c r="N44" s="31">
        <v>6740955</v>
      </c>
      <c r="O44" s="48">
        <f t="shared" si="0"/>
        <v>0</v>
      </c>
      <c r="P44" s="49">
        <f t="shared" si="1"/>
        <v>0</v>
      </c>
      <c r="Q44" s="48" t="e">
        <f t="shared" si="2"/>
        <v>#REF!</v>
      </c>
      <c r="R44" s="48" t="e">
        <f t="shared" si="3"/>
        <v>#REF!</v>
      </c>
      <c r="S44" s="50" t="e">
        <f t="shared" si="4"/>
        <v>#REF!</v>
      </c>
    </row>
    <row r="45" spans="1:19" x14ac:dyDescent="0.25">
      <c r="A45" s="18">
        <v>11</v>
      </c>
      <c r="B45" s="18" t="s">
        <v>7</v>
      </c>
      <c r="C45" s="31">
        <v>8364</v>
      </c>
      <c r="D45" s="31" t="e">
        <f>VLOOKUP(B45,#REF!,2,0)</f>
        <v>#REF!</v>
      </c>
      <c r="E45" s="39">
        <v>450</v>
      </c>
      <c r="F45" s="18">
        <v>562.5</v>
      </c>
      <c r="G45" s="18" t="s">
        <v>71</v>
      </c>
      <c r="H45" s="18"/>
      <c r="I45" s="40">
        <v>4704750</v>
      </c>
      <c r="J45" s="39">
        <v>450</v>
      </c>
      <c r="K45" s="18">
        <v>562.5</v>
      </c>
      <c r="L45" s="18" t="s">
        <v>71</v>
      </c>
      <c r="M45" s="18"/>
      <c r="N45" s="31">
        <v>4704750</v>
      </c>
      <c r="O45" s="48">
        <f t="shared" si="0"/>
        <v>0</v>
      </c>
      <c r="P45" s="49">
        <f t="shared" si="1"/>
        <v>0</v>
      </c>
      <c r="Q45" s="48" t="e">
        <f t="shared" si="2"/>
        <v>#REF!</v>
      </c>
      <c r="R45" s="48" t="e">
        <f t="shared" si="3"/>
        <v>#REF!</v>
      </c>
      <c r="S45" s="50" t="e">
        <f t="shared" si="4"/>
        <v>#REF!</v>
      </c>
    </row>
    <row r="46" spans="1:19" x14ac:dyDescent="0.25">
      <c r="A46" s="18">
        <v>11</v>
      </c>
      <c r="B46" s="18" t="s">
        <v>8</v>
      </c>
      <c r="C46" s="31">
        <v>2981</v>
      </c>
      <c r="D46" s="31" t="e">
        <f>VLOOKUP(B46,#REF!,2,0)</f>
        <v>#REF!</v>
      </c>
      <c r="E46" s="39">
        <v>2249</v>
      </c>
      <c r="F46" s="18">
        <v>2811.25</v>
      </c>
      <c r="G46" s="18" t="s">
        <v>70</v>
      </c>
      <c r="H46" s="18"/>
      <c r="I46" s="40">
        <v>8380336.25</v>
      </c>
      <c r="J46" s="39">
        <v>2249</v>
      </c>
      <c r="K46" s="18">
        <v>2811.25</v>
      </c>
      <c r="L46" s="18" t="s">
        <v>70</v>
      </c>
      <c r="M46" s="18"/>
      <c r="N46" s="31">
        <v>8380336.25</v>
      </c>
      <c r="O46" s="48">
        <f t="shared" si="0"/>
        <v>0</v>
      </c>
      <c r="P46" s="49">
        <f t="shared" si="1"/>
        <v>0</v>
      </c>
      <c r="Q46" s="48" t="e">
        <f t="shared" si="2"/>
        <v>#REF!</v>
      </c>
      <c r="R46" s="48" t="e">
        <f t="shared" si="3"/>
        <v>#REF!</v>
      </c>
      <c r="S46" s="50" t="e">
        <f t="shared" si="4"/>
        <v>#REF!</v>
      </c>
    </row>
    <row r="47" spans="1:19" x14ac:dyDescent="0.25">
      <c r="A47" s="18">
        <v>12</v>
      </c>
      <c r="B47" s="18" t="s">
        <v>6</v>
      </c>
      <c r="C47" s="31">
        <v>1283</v>
      </c>
      <c r="D47" s="31" t="e">
        <f>VLOOKUP(B47,#REF!,2,0)</f>
        <v>#REF!</v>
      </c>
      <c r="E47" s="39">
        <v>1389</v>
      </c>
      <c r="F47" s="18">
        <v>1500</v>
      </c>
      <c r="G47" s="18" t="s">
        <v>72</v>
      </c>
      <c r="H47" s="18"/>
      <c r="I47" s="40">
        <v>1924500</v>
      </c>
      <c r="J47" s="39">
        <v>1389</v>
      </c>
      <c r="K47" s="18">
        <v>1500</v>
      </c>
      <c r="L47" s="18" t="s">
        <v>72</v>
      </c>
      <c r="M47" s="18"/>
      <c r="N47" s="31">
        <v>1924500</v>
      </c>
      <c r="O47" s="48">
        <f t="shared" si="0"/>
        <v>0</v>
      </c>
      <c r="P47" s="49">
        <f t="shared" si="1"/>
        <v>0</v>
      </c>
      <c r="Q47" s="48" t="e">
        <f t="shared" si="2"/>
        <v>#REF!</v>
      </c>
      <c r="R47" s="48" t="e">
        <f t="shared" si="3"/>
        <v>#REF!</v>
      </c>
      <c r="S47" s="50" t="e">
        <f t="shared" si="4"/>
        <v>#REF!</v>
      </c>
    </row>
    <row r="48" spans="1:19" x14ac:dyDescent="0.25">
      <c r="A48" s="18">
        <v>12</v>
      </c>
      <c r="B48" s="18" t="s">
        <v>9</v>
      </c>
      <c r="C48" s="31">
        <v>632</v>
      </c>
      <c r="D48" s="31" t="e">
        <f>VLOOKUP(B48,#REF!,2,0)</f>
        <v>#REF!</v>
      </c>
      <c r="E48" s="39">
        <v>1569</v>
      </c>
      <c r="F48" s="18">
        <v>1700</v>
      </c>
      <c r="G48" s="18" t="s">
        <v>72</v>
      </c>
      <c r="H48" s="18"/>
      <c r="I48" s="40">
        <v>1074400</v>
      </c>
      <c r="J48" s="39">
        <v>1569</v>
      </c>
      <c r="K48" s="18">
        <v>1700</v>
      </c>
      <c r="L48" s="18" t="s">
        <v>72</v>
      </c>
      <c r="M48" s="18"/>
      <c r="N48" s="31">
        <v>1074400</v>
      </c>
      <c r="O48" s="48">
        <f t="shared" si="0"/>
        <v>0</v>
      </c>
      <c r="P48" s="49">
        <f t="shared" si="1"/>
        <v>0</v>
      </c>
      <c r="Q48" s="48" t="e">
        <f t="shared" si="2"/>
        <v>#REF!</v>
      </c>
      <c r="R48" s="48" t="e">
        <f t="shared" si="3"/>
        <v>#REF!</v>
      </c>
      <c r="S48" s="50" t="e">
        <f t="shared" si="4"/>
        <v>#REF!</v>
      </c>
    </row>
    <row r="49" spans="1:19" x14ac:dyDescent="0.25">
      <c r="A49" s="18">
        <v>12</v>
      </c>
      <c r="B49" s="18" t="s">
        <v>7</v>
      </c>
      <c r="C49" s="31">
        <v>2127</v>
      </c>
      <c r="D49" s="31" t="e">
        <f>VLOOKUP(B49,#REF!,2,0)</f>
        <v>#REF!</v>
      </c>
      <c r="E49" s="39">
        <v>533</v>
      </c>
      <c r="F49" s="18">
        <v>592</v>
      </c>
      <c r="G49" s="18" t="s">
        <v>73</v>
      </c>
      <c r="H49" s="18"/>
      <c r="I49" s="40">
        <v>1259184</v>
      </c>
      <c r="J49" s="39">
        <v>533</v>
      </c>
      <c r="K49" s="18">
        <v>592</v>
      </c>
      <c r="L49" s="18" t="s">
        <v>73</v>
      </c>
      <c r="M49" s="18"/>
      <c r="N49" s="31">
        <v>1259184</v>
      </c>
      <c r="O49" s="48">
        <f t="shared" si="0"/>
        <v>0</v>
      </c>
      <c r="P49" s="49">
        <f t="shared" si="1"/>
        <v>0</v>
      </c>
      <c r="Q49" s="48" t="e">
        <f t="shared" si="2"/>
        <v>#REF!</v>
      </c>
      <c r="R49" s="48" t="e">
        <f t="shared" si="3"/>
        <v>#REF!</v>
      </c>
      <c r="S49" s="50" t="e">
        <f t="shared" si="4"/>
        <v>#REF!</v>
      </c>
    </row>
    <row r="50" spans="1:19" x14ac:dyDescent="0.25">
      <c r="A50" s="18">
        <v>12</v>
      </c>
      <c r="B50" s="18" t="s">
        <v>8</v>
      </c>
      <c r="C50" s="31">
        <v>758</v>
      </c>
      <c r="D50" s="31" t="e">
        <f>VLOOKUP(B50,#REF!,2,0)</f>
        <v>#REF!</v>
      </c>
      <c r="E50" s="39">
        <v>1569</v>
      </c>
      <c r="F50" s="18">
        <v>1700</v>
      </c>
      <c r="G50" s="18" t="s">
        <v>72</v>
      </c>
      <c r="H50" s="18"/>
      <c r="I50" s="40">
        <v>1288600</v>
      </c>
      <c r="J50" s="39">
        <v>1569</v>
      </c>
      <c r="K50" s="18">
        <v>1700</v>
      </c>
      <c r="L50" s="18" t="s">
        <v>72</v>
      </c>
      <c r="M50" s="18"/>
      <c r="N50" s="31">
        <v>1288600</v>
      </c>
      <c r="O50" s="48">
        <f t="shared" si="0"/>
        <v>0</v>
      </c>
      <c r="P50" s="49">
        <f t="shared" si="1"/>
        <v>0</v>
      </c>
      <c r="Q50" s="48" t="e">
        <f t="shared" si="2"/>
        <v>#REF!</v>
      </c>
      <c r="R50" s="48" t="e">
        <f t="shared" si="3"/>
        <v>#REF!</v>
      </c>
      <c r="S50" s="50" t="e">
        <f t="shared" si="4"/>
        <v>#REF!</v>
      </c>
    </row>
    <row r="51" spans="1:19" x14ac:dyDescent="0.25">
      <c r="A51" s="18">
        <v>13</v>
      </c>
      <c r="B51" s="18" t="s">
        <v>6</v>
      </c>
      <c r="C51" s="31">
        <v>1172</v>
      </c>
      <c r="D51" s="31" t="e">
        <f>VLOOKUP(B51,#REF!,2,0)</f>
        <v>#REF!</v>
      </c>
      <c r="E51" s="39">
        <v>1620</v>
      </c>
      <c r="F51" s="18">
        <v>1020</v>
      </c>
      <c r="G51" s="18" t="s">
        <v>75</v>
      </c>
      <c r="H51" s="18"/>
      <c r="I51" s="40">
        <v>1195440</v>
      </c>
      <c r="J51" s="39">
        <v>0</v>
      </c>
      <c r="K51" s="18">
        <v>0</v>
      </c>
      <c r="L51" s="18" t="s">
        <v>89</v>
      </c>
      <c r="M51" s="18"/>
      <c r="N51" s="31">
        <v>0</v>
      </c>
      <c r="O51" s="48">
        <f t="shared" si="0"/>
        <v>-1</v>
      </c>
      <c r="P51" s="49">
        <f t="shared" si="1"/>
        <v>-1195440</v>
      </c>
      <c r="Q51" s="48" t="s">
        <v>100</v>
      </c>
      <c r="R51" s="48" t="e">
        <f t="shared" si="3"/>
        <v>#REF!</v>
      </c>
      <c r="S51" s="50" t="e">
        <f t="shared" si="4"/>
        <v>#REF!</v>
      </c>
    </row>
    <row r="52" spans="1:19" x14ac:dyDescent="0.25">
      <c r="A52" s="18">
        <v>13</v>
      </c>
      <c r="B52" s="18" t="s">
        <v>9</v>
      </c>
      <c r="C52" s="31">
        <v>577</v>
      </c>
      <c r="D52" s="31" t="e">
        <f>VLOOKUP(B52,#REF!,2,0)</f>
        <v>#REF!</v>
      </c>
      <c r="E52" s="39">
        <v>1620</v>
      </c>
      <c r="F52" s="18">
        <v>1240</v>
      </c>
      <c r="G52" s="18" t="s">
        <v>75</v>
      </c>
      <c r="H52" s="18"/>
      <c r="I52" s="40">
        <v>715480</v>
      </c>
      <c r="J52" s="39">
        <v>0</v>
      </c>
      <c r="K52" s="18">
        <v>0</v>
      </c>
      <c r="L52" s="18" t="s">
        <v>89</v>
      </c>
      <c r="M52" s="18"/>
      <c r="N52" s="31">
        <v>0</v>
      </c>
      <c r="O52" s="48">
        <f t="shared" si="0"/>
        <v>-1</v>
      </c>
      <c r="P52" s="49">
        <f t="shared" si="1"/>
        <v>-715480</v>
      </c>
      <c r="Q52" s="48" t="s">
        <v>100</v>
      </c>
      <c r="R52" s="48" t="e">
        <f t="shared" si="3"/>
        <v>#REF!</v>
      </c>
      <c r="S52" s="50" t="e">
        <f t="shared" si="4"/>
        <v>#REF!</v>
      </c>
    </row>
    <row r="53" spans="1:19" x14ac:dyDescent="0.25">
      <c r="A53" s="18">
        <v>13</v>
      </c>
      <c r="B53" s="18" t="s">
        <v>7</v>
      </c>
      <c r="C53" s="31">
        <v>1943</v>
      </c>
      <c r="D53" s="31" t="e">
        <f>VLOOKUP(B53,#REF!,2,0)</f>
        <v>#REF!</v>
      </c>
      <c r="E53" s="39">
        <v>470</v>
      </c>
      <c r="F53" s="18">
        <v>450</v>
      </c>
      <c r="G53" s="18" t="s">
        <v>75</v>
      </c>
      <c r="H53" s="18"/>
      <c r="I53" s="40">
        <v>874350</v>
      </c>
      <c r="J53" s="39">
        <v>533</v>
      </c>
      <c r="K53" s="18">
        <v>592</v>
      </c>
      <c r="L53" s="18" t="s">
        <v>73</v>
      </c>
      <c r="M53" s="18"/>
      <c r="N53" s="31">
        <v>1150256</v>
      </c>
      <c r="O53" s="48">
        <f t="shared" si="0"/>
        <v>0.31555555555555559</v>
      </c>
      <c r="P53" s="49">
        <f t="shared" si="1"/>
        <v>275906</v>
      </c>
      <c r="Q53" s="48" t="e">
        <f t="shared" si="2"/>
        <v>#REF!</v>
      </c>
      <c r="R53" s="48" t="e">
        <f t="shared" si="3"/>
        <v>#REF!</v>
      </c>
      <c r="S53" s="50" t="e">
        <f t="shared" si="4"/>
        <v>#REF!</v>
      </c>
    </row>
    <row r="54" spans="1:19" x14ac:dyDescent="0.25">
      <c r="A54" s="18">
        <v>13</v>
      </c>
      <c r="B54" s="18" t="s">
        <v>8</v>
      </c>
      <c r="C54" s="31">
        <v>693</v>
      </c>
      <c r="D54" s="31" t="e">
        <f>VLOOKUP(B54,#REF!,2,0)</f>
        <v>#REF!</v>
      </c>
      <c r="E54" s="39">
        <v>1620</v>
      </c>
      <c r="F54" s="18">
        <v>1250</v>
      </c>
      <c r="G54" s="18" t="s">
        <v>75</v>
      </c>
      <c r="H54" s="18"/>
      <c r="I54" s="40">
        <v>866250</v>
      </c>
      <c r="J54" s="39">
        <v>0</v>
      </c>
      <c r="K54" s="18">
        <v>0</v>
      </c>
      <c r="L54" s="18" t="s">
        <v>89</v>
      </c>
      <c r="M54" s="18"/>
      <c r="N54" s="31">
        <v>0</v>
      </c>
      <c r="O54" s="48">
        <f t="shared" si="0"/>
        <v>-1</v>
      </c>
      <c r="P54" s="49">
        <f t="shared" si="1"/>
        <v>-866250</v>
      </c>
      <c r="Q54" s="48" t="s">
        <v>100</v>
      </c>
      <c r="R54" s="48" t="e">
        <f t="shared" si="3"/>
        <v>#REF!</v>
      </c>
      <c r="S54" s="50" t="e">
        <f t="shared" si="4"/>
        <v>#REF!</v>
      </c>
    </row>
    <row r="55" spans="1:19" x14ac:dyDescent="0.25">
      <c r="A55" s="18">
        <v>14</v>
      </c>
      <c r="B55" s="18" t="s">
        <v>6</v>
      </c>
      <c r="C55" s="31">
        <v>1148</v>
      </c>
      <c r="D55" s="31" t="e">
        <f>VLOOKUP(B55,#REF!,2,0)</f>
        <v>#REF!</v>
      </c>
      <c r="E55" s="39"/>
      <c r="F55" s="18"/>
      <c r="G55" s="18" t="s">
        <v>77</v>
      </c>
      <c r="H55" s="18"/>
      <c r="I55" s="40">
        <v>0</v>
      </c>
      <c r="J55" s="39"/>
      <c r="K55" s="18"/>
      <c r="L55" s="18" t="s">
        <v>77</v>
      </c>
      <c r="M55" s="18"/>
      <c r="N55" s="31">
        <v>0</v>
      </c>
      <c r="O55" s="18" t="s">
        <v>77</v>
      </c>
      <c r="P55" s="49">
        <f t="shared" si="1"/>
        <v>0</v>
      </c>
      <c r="Q55" s="48" t="s">
        <v>100</v>
      </c>
      <c r="R55" s="48" t="e">
        <f t="shared" si="3"/>
        <v>#REF!</v>
      </c>
      <c r="S55" s="50" t="e">
        <f t="shared" si="4"/>
        <v>#REF!</v>
      </c>
    </row>
    <row r="56" spans="1:19" x14ac:dyDescent="0.25">
      <c r="A56" s="18">
        <v>14</v>
      </c>
      <c r="B56" s="18" t="s">
        <v>9</v>
      </c>
      <c r="C56" s="31">
        <v>566</v>
      </c>
      <c r="D56" s="31" t="e">
        <f>VLOOKUP(B56,#REF!,2,0)</f>
        <v>#REF!</v>
      </c>
      <c r="E56" s="39"/>
      <c r="F56" s="18"/>
      <c r="G56" s="18" t="s">
        <v>77</v>
      </c>
      <c r="H56" s="18"/>
      <c r="I56" s="40">
        <v>0</v>
      </c>
      <c r="J56" s="39"/>
      <c r="K56" s="18"/>
      <c r="L56" s="18" t="s">
        <v>77</v>
      </c>
      <c r="M56" s="18"/>
      <c r="N56" s="31">
        <v>0</v>
      </c>
      <c r="O56" s="18" t="s">
        <v>77</v>
      </c>
      <c r="P56" s="49">
        <f t="shared" si="1"/>
        <v>0</v>
      </c>
      <c r="Q56" s="48" t="s">
        <v>100</v>
      </c>
      <c r="R56" s="48" t="e">
        <f t="shared" si="3"/>
        <v>#REF!</v>
      </c>
      <c r="S56" s="50" t="e">
        <f t="shared" si="4"/>
        <v>#REF!</v>
      </c>
    </row>
    <row r="57" spans="1:19" x14ac:dyDescent="0.25">
      <c r="A57" s="18">
        <v>14</v>
      </c>
      <c r="B57" s="18" t="s">
        <v>7</v>
      </c>
      <c r="C57" s="31">
        <v>1904</v>
      </c>
      <c r="D57" s="31" t="e">
        <f>VLOOKUP(B57,#REF!,2,0)</f>
        <v>#REF!</v>
      </c>
      <c r="E57" s="39">
        <v>533</v>
      </c>
      <c r="F57" s="18">
        <v>592</v>
      </c>
      <c r="G57" s="18" t="s">
        <v>76</v>
      </c>
      <c r="H57" s="18"/>
      <c r="I57" s="40">
        <v>1127168</v>
      </c>
      <c r="J57" s="39">
        <v>533</v>
      </c>
      <c r="K57" s="18">
        <v>592</v>
      </c>
      <c r="L57" s="18" t="s">
        <v>76</v>
      </c>
      <c r="M57" s="18"/>
      <c r="N57" s="31">
        <v>1127168</v>
      </c>
      <c r="O57" s="48">
        <f t="shared" si="0"/>
        <v>0</v>
      </c>
      <c r="P57" s="49">
        <f t="shared" si="1"/>
        <v>0</v>
      </c>
      <c r="Q57" s="48" t="e">
        <f t="shared" si="2"/>
        <v>#REF!</v>
      </c>
      <c r="R57" s="48" t="e">
        <f t="shared" si="3"/>
        <v>#REF!</v>
      </c>
      <c r="S57" s="50" t="e">
        <f t="shared" si="4"/>
        <v>#REF!</v>
      </c>
    </row>
    <row r="58" spans="1:19" x14ac:dyDescent="0.25">
      <c r="A58" s="18">
        <v>14</v>
      </c>
      <c r="B58" s="18" t="s">
        <v>8</v>
      </c>
      <c r="C58" s="31">
        <v>679</v>
      </c>
      <c r="D58" s="31" t="e">
        <f>VLOOKUP(B58,#REF!,2,0)</f>
        <v>#REF!</v>
      </c>
      <c r="E58" s="39"/>
      <c r="F58" s="18"/>
      <c r="G58" s="18" t="s">
        <v>77</v>
      </c>
      <c r="H58" s="18"/>
      <c r="I58" s="40">
        <v>0</v>
      </c>
      <c r="J58" s="39"/>
      <c r="K58" s="18"/>
      <c r="L58" s="18" t="s">
        <v>77</v>
      </c>
      <c r="M58" s="18"/>
      <c r="N58" s="31">
        <v>0</v>
      </c>
      <c r="O58" s="18" t="s">
        <v>77</v>
      </c>
      <c r="P58" s="49">
        <f t="shared" si="1"/>
        <v>0</v>
      </c>
      <c r="Q58" s="48" t="s">
        <v>100</v>
      </c>
      <c r="R58" s="48" t="e">
        <f t="shared" si="3"/>
        <v>#REF!</v>
      </c>
      <c r="S58" s="50" t="e">
        <f t="shared" si="4"/>
        <v>#REF!</v>
      </c>
    </row>
    <row r="59" spans="1:19" x14ac:dyDescent="0.25">
      <c r="A59" s="18">
        <v>15</v>
      </c>
      <c r="B59" s="18" t="s">
        <v>6</v>
      </c>
      <c r="C59" s="31">
        <v>911</v>
      </c>
      <c r="D59" s="31" t="e">
        <f>VLOOKUP(B59,#REF!,2,0)</f>
        <v>#REF!</v>
      </c>
      <c r="E59" s="39">
        <v>1199</v>
      </c>
      <c r="F59" s="18">
        <v>1299</v>
      </c>
      <c r="G59" s="18" t="s">
        <v>78</v>
      </c>
      <c r="H59" s="18"/>
      <c r="I59" s="40">
        <v>1183389</v>
      </c>
      <c r="J59" s="39">
        <v>1199</v>
      </c>
      <c r="K59" s="18">
        <v>1299</v>
      </c>
      <c r="L59" s="18" t="s">
        <v>78</v>
      </c>
      <c r="M59" s="18"/>
      <c r="N59" s="31">
        <v>1183389</v>
      </c>
      <c r="O59" s="48">
        <f t="shared" si="0"/>
        <v>0</v>
      </c>
      <c r="P59" s="49">
        <f t="shared" si="1"/>
        <v>0</v>
      </c>
      <c r="Q59" s="48" t="e">
        <f t="shared" si="2"/>
        <v>#REF!</v>
      </c>
      <c r="R59" s="48" t="e">
        <f t="shared" si="3"/>
        <v>#REF!</v>
      </c>
      <c r="S59" s="50" t="e">
        <f t="shared" si="4"/>
        <v>#REF!</v>
      </c>
    </row>
    <row r="60" spans="1:19" x14ac:dyDescent="0.25">
      <c r="A60" s="18">
        <v>15</v>
      </c>
      <c r="B60" s="18" t="s">
        <v>9</v>
      </c>
      <c r="C60" s="31">
        <v>449</v>
      </c>
      <c r="D60" s="31" t="e">
        <f>VLOOKUP(B60,#REF!,2,0)</f>
        <v>#REF!</v>
      </c>
      <c r="E60" s="39">
        <v>1299</v>
      </c>
      <c r="F60" s="18">
        <v>1399</v>
      </c>
      <c r="G60" s="18" t="s">
        <v>78</v>
      </c>
      <c r="H60" s="18"/>
      <c r="I60" s="40">
        <v>628151</v>
      </c>
      <c r="J60" s="39">
        <v>1299</v>
      </c>
      <c r="K60" s="18">
        <v>1399</v>
      </c>
      <c r="L60" s="18" t="s">
        <v>78</v>
      </c>
      <c r="M60" s="18"/>
      <c r="N60" s="31">
        <v>628151</v>
      </c>
      <c r="O60" s="48">
        <f t="shared" si="0"/>
        <v>0</v>
      </c>
      <c r="P60" s="49">
        <f t="shared" si="1"/>
        <v>0</v>
      </c>
      <c r="Q60" s="48" t="e">
        <f t="shared" si="2"/>
        <v>#REF!</v>
      </c>
      <c r="R60" s="48" t="e">
        <f t="shared" si="3"/>
        <v>#REF!</v>
      </c>
      <c r="S60" s="50" t="e">
        <f t="shared" si="4"/>
        <v>#REF!</v>
      </c>
    </row>
    <row r="61" spans="1:19" x14ac:dyDescent="0.25">
      <c r="A61" s="18">
        <v>15</v>
      </c>
      <c r="B61" s="18" t="s">
        <v>7</v>
      </c>
      <c r="C61" s="31">
        <v>1510</v>
      </c>
      <c r="D61" s="31" t="e">
        <f>VLOOKUP(B61,#REF!,2,0)</f>
        <v>#REF!</v>
      </c>
      <c r="E61" s="39">
        <v>450</v>
      </c>
      <c r="F61" s="18">
        <v>500</v>
      </c>
      <c r="G61" s="18" t="s">
        <v>78</v>
      </c>
      <c r="H61" s="18"/>
      <c r="I61" s="40">
        <v>755000</v>
      </c>
      <c r="J61" s="39">
        <v>450</v>
      </c>
      <c r="K61" s="18">
        <v>500</v>
      </c>
      <c r="L61" s="18" t="s">
        <v>78</v>
      </c>
      <c r="M61" s="18"/>
      <c r="N61" s="31">
        <v>755000</v>
      </c>
      <c r="O61" s="48">
        <f t="shared" si="0"/>
        <v>0</v>
      </c>
      <c r="P61" s="49">
        <f t="shared" si="1"/>
        <v>0</v>
      </c>
      <c r="Q61" s="48" t="e">
        <f t="shared" si="2"/>
        <v>#REF!</v>
      </c>
      <c r="R61" s="48" t="e">
        <f t="shared" si="3"/>
        <v>#REF!</v>
      </c>
      <c r="S61" s="50" t="e">
        <f t="shared" si="4"/>
        <v>#REF!</v>
      </c>
    </row>
    <row r="62" spans="1:19" x14ac:dyDescent="0.25">
      <c r="A62" s="18">
        <v>15</v>
      </c>
      <c r="B62" s="18" t="s">
        <v>8</v>
      </c>
      <c r="C62" s="31">
        <v>538</v>
      </c>
      <c r="D62" s="31" t="e">
        <f>VLOOKUP(B62,#REF!,2,0)</f>
        <v>#REF!</v>
      </c>
      <c r="E62" s="39">
        <v>1399</v>
      </c>
      <c r="F62" s="18">
        <v>1499</v>
      </c>
      <c r="G62" s="18" t="s">
        <v>78</v>
      </c>
      <c r="H62" s="18"/>
      <c r="I62" s="40">
        <v>806462</v>
      </c>
      <c r="J62" s="39">
        <v>1399</v>
      </c>
      <c r="K62" s="18">
        <v>1499</v>
      </c>
      <c r="L62" s="18" t="s">
        <v>78</v>
      </c>
      <c r="M62" s="18"/>
      <c r="N62" s="31">
        <v>806462</v>
      </c>
      <c r="O62" s="48">
        <f t="shared" si="0"/>
        <v>0</v>
      </c>
      <c r="P62" s="49">
        <f t="shared" si="1"/>
        <v>0</v>
      </c>
      <c r="Q62" s="48" t="e">
        <f t="shared" si="2"/>
        <v>#REF!</v>
      </c>
      <c r="R62" s="48" t="e">
        <f t="shared" si="3"/>
        <v>#REF!</v>
      </c>
      <c r="S62" s="50" t="e">
        <f t="shared" si="4"/>
        <v>#REF!</v>
      </c>
    </row>
    <row r="63" spans="1:19" x14ac:dyDescent="0.25">
      <c r="A63" s="18">
        <v>16</v>
      </c>
      <c r="B63" s="18" t="s">
        <v>24</v>
      </c>
      <c r="C63" s="31">
        <v>14021</v>
      </c>
      <c r="D63" s="31" t="e">
        <f>VLOOKUP(B63,#REF!,2,0)</f>
        <v>#REF!</v>
      </c>
      <c r="E63" s="39">
        <v>330</v>
      </c>
      <c r="F63" s="18">
        <v>350</v>
      </c>
      <c r="G63" s="18" t="s">
        <v>79</v>
      </c>
      <c r="H63" s="18"/>
      <c r="I63" s="40">
        <v>4907350</v>
      </c>
      <c r="J63" s="39">
        <v>330</v>
      </c>
      <c r="K63" s="18">
        <v>350</v>
      </c>
      <c r="L63" s="18" t="s">
        <v>79</v>
      </c>
      <c r="M63" s="18"/>
      <c r="N63" s="31">
        <v>4907350</v>
      </c>
      <c r="O63" s="48">
        <f t="shared" si="0"/>
        <v>0</v>
      </c>
      <c r="P63" s="49">
        <f t="shared" si="1"/>
        <v>0</v>
      </c>
      <c r="Q63" s="48" t="e">
        <f t="shared" si="2"/>
        <v>#REF!</v>
      </c>
      <c r="R63" s="48" t="e">
        <f t="shared" si="3"/>
        <v>#REF!</v>
      </c>
      <c r="S63" s="50" t="e">
        <f t="shared" si="4"/>
        <v>#REF!</v>
      </c>
    </row>
    <row r="64" spans="1:19" x14ac:dyDescent="0.25">
      <c r="A64" s="18">
        <v>16</v>
      </c>
      <c r="B64" s="18" t="s">
        <v>25</v>
      </c>
      <c r="C64" s="31">
        <v>341</v>
      </c>
      <c r="D64" s="31" t="e">
        <f>VLOOKUP(B64,#REF!,2,0)</f>
        <v>#REF!</v>
      </c>
      <c r="E64" s="39">
        <v>330</v>
      </c>
      <c r="F64" s="18">
        <v>350</v>
      </c>
      <c r="G64" s="18" t="s">
        <v>79</v>
      </c>
      <c r="H64" s="18"/>
      <c r="I64" s="40">
        <v>119350</v>
      </c>
      <c r="J64" s="39">
        <v>330</v>
      </c>
      <c r="K64" s="18">
        <v>350</v>
      </c>
      <c r="L64" s="18" t="s">
        <v>79</v>
      </c>
      <c r="M64" s="18"/>
      <c r="N64" s="31">
        <v>119350</v>
      </c>
      <c r="O64" s="48">
        <f t="shared" si="0"/>
        <v>0</v>
      </c>
      <c r="P64" s="49">
        <f t="shared" si="1"/>
        <v>0</v>
      </c>
      <c r="Q64" s="48" t="e">
        <f t="shared" si="2"/>
        <v>#REF!</v>
      </c>
      <c r="R64" s="48" t="e">
        <f t="shared" si="3"/>
        <v>#REF!</v>
      </c>
      <c r="S64" s="50" t="e">
        <f t="shared" si="4"/>
        <v>#REF!</v>
      </c>
    </row>
    <row r="65" spans="1:19" x14ac:dyDescent="0.25">
      <c r="A65" s="18">
        <v>17</v>
      </c>
      <c r="B65" s="18" t="s">
        <v>24</v>
      </c>
      <c r="C65" s="31">
        <v>1380</v>
      </c>
      <c r="D65" s="31" t="e">
        <f>VLOOKUP(B65,#REF!,2,0)</f>
        <v>#REF!</v>
      </c>
      <c r="E65" s="39">
        <v>330</v>
      </c>
      <c r="F65" s="18">
        <v>350</v>
      </c>
      <c r="G65" s="18" t="s">
        <v>79</v>
      </c>
      <c r="H65" s="18"/>
      <c r="I65" s="40">
        <v>483000</v>
      </c>
      <c r="J65" s="39">
        <v>330</v>
      </c>
      <c r="K65" s="18">
        <v>350</v>
      </c>
      <c r="L65" s="18" t="s">
        <v>79</v>
      </c>
      <c r="M65" s="18"/>
      <c r="N65" s="31">
        <v>483000</v>
      </c>
      <c r="O65" s="48">
        <f t="shared" si="0"/>
        <v>0</v>
      </c>
      <c r="P65" s="49">
        <f t="shared" si="1"/>
        <v>0</v>
      </c>
      <c r="Q65" s="48" t="e">
        <f t="shared" si="2"/>
        <v>#REF!</v>
      </c>
      <c r="R65" s="48" t="e">
        <f t="shared" si="3"/>
        <v>#REF!</v>
      </c>
      <c r="S65" s="50" t="e">
        <f t="shared" si="4"/>
        <v>#REF!</v>
      </c>
    </row>
    <row r="66" spans="1:19" x14ac:dyDescent="0.25">
      <c r="A66" s="18">
        <v>17</v>
      </c>
      <c r="B66" s="18" t="s">
        <v>25</v>
      </c>
      <c r="C66" s="31">
        <v>39</v>
      </c>
      <c r="D66" s="31" t="e">
        <f>VLOOKUP(B66,#REF!,2,0)</f>
        <v>#REF!</v>
      </c>
      <c r="E66" s="39">
        <v>330</v>
      </c>
      <c r="F66" s="18">
        <v>350</v>
      </c>
      <c r="G66" s="18" t="s">
        <v>79</v>
      </c>
      <c r="H66" s="18"/>
      <c r="I66" s="40">
        <v>13650</v>
      </c>
      <c r="J66" s="39">
        <v>330</v>
      </c>
      <c r="K66" s="18">
        <v>350</v>
      </c>
      <c r="L66" s="18" t="s">
        <v>79</v>
      </c>
      <c r="M66" s="18"/>
      <c r="N66" s="31">
        <v>13650</v>
      </c>
      <c r="O66" s="48">
        <f t="shared" si="0"/>
        <v>0</v>
      </c>
      <c r="P66" s="49">
        <f t="shared" si="1"/>
        <v>0</v>
      </c>
      <c r="Q66" s="48" t="e">
        <f t="shared" si="2"/>
        <v>#REF!</v>
      </c>
      <c r="R66" s="48" t="e">
        <f t="shared" si="3"/>
        <v>#REF!</v>
      </c>
      <c r="S66" s="50" t="e">
        <f t="shared" si="4"/>
        <v>#REF!</v>
      </c>
    </row>
    <row r="67" spans="1:19" x14ac:dyDescent="0.25">
      <c r="A67" s="18">
        <v>18</v>
      </c>
      <c r="B67" s="18" t="s">
        <v>24</v>
      </c>
      <c r="C67" s="31">
        <v>916</v>
      </c>
      <c r="D67" s="31" t="e">
        <f>VLOOKUP(B67,#REF!,2,0)</f>
        <v>#REF!</v>
      </c>
      <c r="E67" s="39">
        <v>330</v>
      </c>
      <c r="F67" s="18">
        <v>350</v>
      </c>
      <c r="G67" s="18" t="s">
        <v>79</v>
      </c>
      <c r="H67" s="18"/>
      <c r="I67" s="40">
        <v>320600</v>
      </c>
      <c r="J67" s="39">
        <v>330</v>
      </c>
      <c r="K67" s="18">
        <v>350</v>
      </c>
      <c r="L67" s="18" t="s">
        <v>79</v>
      </c>
      <c r="M67" s="18"/>
      <c r="N67" s="31">
        <v>320600</v>
      </c>
      <c r="O67" s="48">
        <f t="shared" si="0"/>
        <v>0</v>
      </c>
      <c r="P67" s="49">
        <f t="shared" si="1"/>
        <v>0</v>
      </c>
      <c r="Q67" s="48" t="e">
        <f t="shared" si="2"/>
        <v>#REF!</v>
      </c>
      <c r="R67" s="48" t="e">
        <f t="shared" si="3"/>
        <v>#REF!</v>
      </c>
      <c r="S67" s="50" t="e">
        <f t="shared" si="4"/>
        <v>#REF!</v>
      </c>
    </row>
    <row r="68" spans="1:19" x14ac:dyDescent="0.25">
      <c r="A68" s="18">
        <v>18</v>
      </c>
      <c r="B68" s="18" t="s">
        <v>25</v>
      </c>
      <c r="C68" s="31">
        <v>28</v>
      </c>
      <c r="D68" s="31" t="e">
        <f>VLOOKUP(B68,#REF!,2,0)</f>
        <v>#REF!</v>
      </c>
      <c r="E68" s="39">
        <v>330</v>
      </c>
      <c r="F68" s="18">
        <v>350</v>
      </c>
      <c r="G68" s="18" t="s">
        <v>79</v>
      </c>
      <c r="H68" s="18"/>
      <c r="I68" s="40">
        <v>9800</v>
      </c>
      <c r="J68" s="39">
        <v>330</v>
      </c>
      <c r="K68" s="18">
        <v>350</v>
      </c>
      <c r="L68" s="18" t="s">
        <v>79</v>
      </c>
      <c r="M68" s="18"/>
      <c r="N68" s="31">
        <v>9800</v>
      </c>
      <c r="O68" s="48">
        <f t="shared" ref="O68:O131" si="5">+K68/F68-1</f>
        <v>0</v>
      </c>
      <c r="P68" s="49">
        <f t="shared" ref="P68:P131" si="6">+N68-I68</f>
        <v>0</v>
      </c>
      <c r="Q68" s="48" t="e">
        <f t="shared" ref="Q68:Q131" si="7">+K68/D68-1</f>
        <v>#REF!</v>
      </c>
      <c r="R68" s="48" t="e">
        <f t="shared" ref="R68:R131" si="8">+F68/D68-1</f>
        <v>#REF!</v>
      </c>
      <c r="S68" s="50" t="e">
        <f t="shared" ref="S68:S131" si="9">+R68-Q68</f>
        <v>#REF!</v>
      </c>
    </row>
    <row r="69" spans="1:19" x14ac:dyDescent="0.25">
      <c r="A69" s="18">
        <v>19</v>
      </c>
      <c r="B69" s="18" t="s">
        <v>24</v>
      </c>
      <c r="C69" s="31">
        <v>772</v>
      </c>
      <c r="D69" s="31" t="e">
        <f>VLOOKUP(B69,#REF!,2,0)</f>
        <v>#REF!</v>
      </c>
      <c r="E69" s="39">
        <v>330</v>
      </c>
      <c r="F69" s="18">
        <v>350</v>
      </c>
      <c r="G69" s="18" t="s">
        <v>79</v>
      </c>
      <c r="H69" s="18"/>
      <c r="I69" s="40">
        <v>270200</v>
      </c>
      <c r="J69" s="39">
        <v>330</v>
      </c>
      <c r="K69" s="18">
        <v>350</v>
      </c>
      <c r="L69" s="18" t="s">
        <v>79</v>
      </c>
      <c r="M69" s="18"/>
      <c r="N69" s="31">
        <v>270200</v>
      </c>
      <c r="O69" s="48">
        <f t="shared" si="5"/>
        <v>0</v>
      </c>
      <c r="P69" s="49">
        <f t="shared" si="6"/>
        <v>0</v>
      </c>
      <c r="Q69" s="48" t="e">
        <f t="shared" si="7"/>
        <v>#REF!</v>
      </c>
      <c r="R69" s="48" t="e">
        <f t="shared" si="8"/>
        <v>#REF!</v>
      </c>
      <c r="S69" s="50" t="e">
        <f t="shared" si="9"/>
        <v>#REF!</v>
      </c>
    </row>
    <row r="70" spans="1:19" x14ac:dyDescent="0.25">
      <c r="A70" s="18">
        <v>19</v>
      </c>
      <c r="B70" s="18" t="s">
        <v>25</v>
      </c>
      <c r="C70" s="31">
        <v>21</v>
      </c>
      <c r="D70" s="31" t="e">
        <f>VLOOKUP(B70,#REF!,2,0)</f>
        <v>#REF!</v>
      </c>
      <c r="E70" s="39">
        <v>330</v>
      </c>
      <c r="F70" s="18">
        <v>350</v>
      </c>
      <c r="G70" s="18" t="s">
        <v>79</v>
      </c>
      <c r="H70" s="18"/>
      <c r="I70" s="40">
        <v>7350</v>
      </c>
      <c r="J70" s="39">
        <v>330</v>
      </c>
      <c r="K70" s="18">
        <v>350</v>
      </c>
      <c r="L70" s="18" t="s">
        <v>79</v>
      </c>
      <c r="M70" s="18"/>
      <c r="N70" s="31">
        <v>7350</v>
      </c>
      <c r="O70" s="48">
        <f t="shared" si="5"/>
        <v>0</v>
      </c>
      <c r="P70" s="49">
        <f t="shared" si="6"/>
        <v>0</v>
      </c>
      <c r="Q70" s="48" t="e">
        <f t="shared" si="7"/>
        <v>#REF!</v>
      </c>
      <c r="R70" s="48" t="e">
        <f t="shared" si="8"/>
        <v>#REF!</v>
      </c>
      <c r="S70" s="50" t="e">
        <f t="shared" si="9"/>
        <v>#REF!</v>
      </c>
    </row>
    <row r="71" spans="1:19" x14ac:dyDescent="0.25">
      <c r="A71" s="18">
        <v>20</v>
      </c>
      <c r="B71" s="18" t="s">
        <v>24</v>
      </c>
      <c r="C71" s="31">
        <v>585</v>
      </c>
      <c r="D71" s="31" t="e">
        <f>VLOOKUP(B71,#REF!,2,0)</f>
        <v>#REF!</v>
      </c>
      <c r="E71" s="39">
        <v>330</v>
      </c>
      <c r="F71" s="18">
        <v>350</v>
      </c>
      <c r="G71" s="18" t="s">
        <v>79</v>
      </c>
      <c r="H71" s="18"/>
      <c r="I71" s="40">
        <v>204750</v>
      </c>
      <c r="J71" s="39">
        <v>330</v>
      </c>
      <c r="K71" s="18">
        <v>350</v>
      </c>
      <c r="L71" s="18" t="s">
        <v>79</v>
      </c>
      <c r="M71" s="18"/>
      <c r="N71" s="31">
        <v>204750</v>
      </c>
      <c r="O71" s="48">
        <f t="shared" si="5"/>
        <v>0</v>
      </c>
      <c r="P71" s="49">
        <f t="shared" si="6"/>
        <v>0</v>
      </c>
      <c r="Q71" s="48" t="e">
        <f t="shared" si="7"/>
        <v>#REF!</v>
      </c>
      <c r="R71" s="48" t="e">
        <f t="shared" si="8"/>
        <v>#REF!</v>
      </c>
      <c r="S71" s="50" t="e">
        <f t="shared" si="9"/>
        <v>#REF!</v>
      </c>
    </row>
    <row r="72" spans="1:19" x14ac:dyDescent="0.25">
      <c r="A72" s="18">
        <v>20</v>
      </c>
      <c r="B72" s="18" t="s">
        <v>25</v>
      </c>
      <c r="C72" s="31">
        <v>18</v>
      </c>
      <c r="D72" s="31" t="e">
        <f>VLOOKUP(B72,#REF!,2,0)</f>
        <v>#REF!</v>
      </c>
      <c r="E72" s="39">
        <v>330</v>
      </c>
      <c r="F72" s="18">
        <v>350</v>
      </c>
      <c r="G72" s="18" t="s">
        <v>79</v>
      </c>
      <c r="H72" s="18"/>
      <c r="I72" s="40">
        <v>6300</v>
      </c>
      <c r="J72" s="39">
        <v>330</v>
      </c>
      <c r="K72" s="18">
        <v>350</v>
      </c>
      <c r="L72" s="18" t="s">
        <v>79</v>
      </c>
      <c r="M72" s="18"/>
      <c r="N72" s="31">
        <v>6300</v>
      </c>
      <c r="O72" s="48">
        <f t="shared" si="5"/>
        <v>0</v>
      </c>
      <c r="P72" s="49">
        <f t="shared" si="6"/>
        <v>0</v>
      </c>
      <c r="Q72" s="48" t="e">
        <f t="shared" si="7"/>
        <v>#REF!</v>
      </c>
      <c r="R72" s="48" t="e">
        <f t="shared" si="8"/>
        <v>#REF!</v>
      </c>
      <c r="S72" s="50" t="e">
        <f t="shared" si="9"/>
        <v>#REF!</v>
      </c>
    </row>
    <row r="73" spans="1:19" x14ac:dyDescent="0.25">
      <c r="A73" s="18">
        <v>21</v>
      </c>
      <c r="B73" s="18" t="s">
        <v>24</v>
      </c>
      <c r="C73" s="31">
        <v>221</v>
      </c>
      <c r="D73" s="31" t="e">
        <f>VLOOKUP(B73,#REF!,2,0)</f>
        <v>#REF!</v>
      </c>
      <c r="E73" s="39">
        <v>330</v>
      </c>
      <c r="F73" s="18">
        <v>350</v>
      </c>
      <c r="G73" s="18" t="s">
        <v>79</v>
      </c>
      <c r="H73" s="18"/>
      <c r="I73" s="40">
        <v>77350</v>
      </c>
      <c r="J73" s="39">
        <v>330</v>
      </c>
      <c r="K73" s="18">
        <v>350</v>
      </c>
      <c r="L73" s="18" t="s">
        <v>79</v>
      </c>
      <c r="M73" s="18"/>
      <c r="N73" s="31">
        <v>77350</v>
      </c>
      <c r="O73" s="48">
        <f t="shared" si="5"/>
        <v>0</v>
      </c>
      <c r="P73" s="49">
        <f t="shared" si="6"/>
        <v>0</v>
      </c>
      <c r="Q73" s="48" t="e">
        <f t="shared" si="7"/>
        <v>#REF!</v>
      </c>
      <c r="R73" s="48" t="e">
        <f t="shared" si="8"/>
        <v>#REF!</v>
      </c>
      <c r="S73" s="50" t="e">
        <f t="shared" si="9"/>
        <v>#REF!</v>
      </c>
    </row>
    <row r="74" spans="1:19" x14ac:dyDescent="0.25">
      <c r="A74" s="18">
        <v>21</v>
      </c>
      <c r="B74" s="18" t="s">
        <v>25</v>
      </c>
      <c r="C74" s="31">
        <v>10</v>
      </c>
      <c r="D74" s="31" t="e">
        <f>VLOOKUP(B74,#REF!,2,0)</f>
        <v>#REF!</v>
      </c>
      <c r="E74" s="39">
        <v>330</v>
      </c>
      <c r="F74" s="18">
        <v>350</v>
      </c>
      <c r="G74" s="18" t="s">
        <v>79</v>
      </c>
      <c r="H74" s="18"/>
      <c r="I74" s="40">
        <v>3500</v>
      </c>
      <c r="J74" s="39">
        <v>330</v>
      </c>
      <c r="K74" s="18">
        <v>350</v>
      </c>
      <c r="L74" s="18" t="s">
        <v>79</v>
      </c>
      <c r="M74" s="18"/>
      <c r="N74" s="31">
        <v>3500</v>
      </c>
      <c r="O74" s="48">
        <f t="shared" si="5"/>
        <v>0</v>
      </c>
      <c r="P74" s="49">
        <f t="shared" si="6"/>
        <v>0</v>
      </c>
      <c r="Q74" s="48" t="e">
        <f t="shared" si="7"/>
        <v>#REF!</v>
      </c>
      <c r="R74" s="48" t="e">
        <f t="shared" si="8"/>
        <v>#REF!</v>
      </c>
      <c r="S74" s="50" t="e">
        <f t="shared" si="9"/>
        <v>#REF!</v>
      </c>
    </row>
    <row r="75" spans="1:19" x14ac:dyDescent="0.25">
      <c r="A75" s="18">
        <v>22</v>
      </c>
      <c r="B75" s="18" t="s">
        <v>24</v>
      </c>
      <c r="C75" s="31">
        <v>110</v>
      </c>
      <c r="D75" s="31" t="e">
        <f>VLOOKUP(B75,#REF!,2,0)</f>
        <v>#REF!</v>
      </c>
      <c r="E75" s="39">
        <v>330</v>
      </c>
      <c r="F75" s="18">
        <v>350</v>
      </c>
      <c r="G75" s="18" t="s">
        <v>79</v>
      </c>
      <c r="H75" s="18"/>
      <c r="I75" s="40">
        <v>38500</v>
      </c>
      <c r="J75" s="39">
        <v>330</v>
      </c>
      <c r="K75" s="18">
        <v>350</v>
      </c>
      <c r="L75" s="18" t="s">
        <v>79</v>
      </c>
      <c r="M75" s="18"/>
      <c r="N75" s="31">
        <v>38500</v>
      </c>
      <c r="O75" s="48">
        <f t="shared" si="5"/>
        <v>0</v>
      </c>
      <c r="P75" s="49">
        <f t="shared" si="6"/>
        <v>0</v>
      </c>
      <c r="Q75" s="48" t="e">
        <f t="shared" si="7"/>
        <v>#REF!</v>
      </c>
      <c r="R75" s="48" t="e">
        <f t="shared" si="8"/>
        <v>#REF!</v>
      </c>
      <c r="S75" s="50" t="e">
        <f t="shared" si="9"/>
        <v>#REF!</v>
      </c>
    </row>
    <row r="76" spans="1:19" x14ac:dyDescent="0.25">
      <c r="A76" s="18">
        <v>22</v>
      </c>
      <c r="B76" s="18" t="s">
        <v>25</v>
      </c>
      <c r="C76" s="31">
        <v>5</v>
      </c>
      <c r="D76" s="31" t="e">
        <f>VLOOKUP(B76,#REF!,2,0)</f>
        <v>#REF!</v>
      </c>
      <c r="E76" s="39">
        <v>330</v>
      </c>
      <c r="F76" s="18">
        <v>350</v>
      </c>
      <c r="G76" s="18" t="s">
        <v>79</v>
      </c>
      <c r="H76" s="18"/>
      <c r="I76" s="40">
        <v>1750</v>
      </c>
      <c r="J76" s="39">
        <v>330</v>
      </c>
      <c r="K76" s="18">
        <v>350</v>
      </c>
      <c r="L76" s="18" t="s">
        <v>79</v>
      </c>
      <c r="M76" s="18"/>
      <c r="N76" s="31">
        <v>1750</v>
      </c>
      <c r="O76" s="48">
        <f t="shared" si="5"/>
        <v>0</v>
      </c>
      <c r="P76" s="49">
        <f t="shared" si="6"/>
        <v>0</v>
      </c>
      <c r="Q76" s="48" t="e">
        <f t="shared" si="7"/>
        <v>#REF!</v>
      </c>
      <c r="R76" s="48" t="e">
        <f t="shared" si="8"/>
        <v>#REF!</v>
      </c>
      <c r="S76" s="50" t="e">
        <f t="shared" si="9"/>
        <v>#REF!</v>
      </c>
    </row>
    <row r="77" spans="1:19" x14ac:dyDescent="0.25">
      <c r="A77" s="18">
        <v>23</v>
      </c>
      <c r="B77" s="18" t="s">
        <v>24</v>
      </c>
      <c r="C77" s="31">
        <v>110</v>
      </c>
      <c r="D77" s="31" t="e">
        <f>VLOOKUP(B77,#REF!,2,0)</f>
        <v>#REF!</v>
      </c>
      <c r="E77" s="39">
        <v>330</v>
      </c>
      <c r="F77" s="18">
        <v>350</v>
      </c>
      <c r="G77" s="18" t="s">
        <v>79</v>
      </c>
      <c r="H77" s="18"/>
      <c r="I77" s="40">
        <v>38500</v>
      </c>
      <c r="J77" s="39">
        <v>330</v>
      </c>
      <c r="K77" s="18">
        <v>350</v>
      </c>
      <c r="L77" s="18" t="s">
        <v>79</v>
      </c>
      <c r="M77" s="18"/>
      <c r="N77" s="31">
        <v>38500</v>
      </c>
      <c r="O77" s="48">
        <f t="shared" si="5"/>
        <v>0</v>
      </c>
      <c r="P77" s="49">
        <f t="shared" si="6"/>
        <v>0</v>
      </c>
      <c r="Q77" s="48" t="e">
        <f t="shared" si="7"/>
        <v>#REF!</v>
      </c>
      <c r="R77" s="48" t="e">
        <f t="shared" si="8"/>
        <v>#REF!</v>
      </c>
      <c r="S77" s="50" t="e">
        <f t="shared" si="9"/>
        <v>#REF!</v>
      </c>
    </row>
    <row r="78" spans="1:19" x14ac:dyDescent="0.25">
      <c r="A78" s="18">
        <v>23</v>
      </c>
      <c r="B78" s="18" t="s">
        <v>25</v>
      </c>
      <c r="C78" s="31">
        <v>5</v>
      </c>
      <c r="D78" s="31" t="e">
        <f>VLOOKUP(B78,#REF!,2,0)</f>
        <v>#REF!</v>
      </c>
      <c r="E78" s="39">
        <v>330</v>
      </c>
      <c r="F78" s="18">
        <v>350</v>
      </c>
      <c r="G78" s="18" t="s">
        <v>79</v>
      </c>
      <c r="H78" s="18"/>
      <c r="I78" s="40">
        <v>1750</v>
      </c>
      <c r="J78" s="39">
        <v>330</v>
      </c>
      <c r="K78" s="18">
        <v>350</v>
      </c>
      <c r="L78" s="18" t="s">
        <v>79</v>
      </c>
      <c r="M78" s="18"/>
      <c r="N78" s="31">
        <v>1750</v>
      </c>
      <c r="O78" s="48">
        <f t="shared" si="5"/>
        <v>0</v>
      </c>
      <c r="P78" s="49">
        <f t="shared" si="6"/>
        <v>0</v>
      </c>
      <c r="Q78" s="48" t="e">
        <f t="shared" si="7"/>
        <v>#REF!</v>
      </c>
      <c r="R78" s="48" t="e">
        <f t="shared" si="8"/>
        <v>#REF!</v>
      </c>
      <c r="S78" s="50" t="e">
        <f t="shared" si="9"/>
        <v>#REF!</v>
      </c>
    </row>
    <row r="79" spans="1:19" x14ac:dyDescent="0.25">
      <c r="A79" s="18">
        <v>24</v>
      </c>
      <c r="B79" s="18" t="s">
        <v>24</v>
      </c>
      <c r="C79" s="31">
        <v>110</v>
      </c>
      <c r="D79" s="31" t="e">
        <f>VLOOKUP(B79,#REF!,2,0)</f>
        <v>#REF!</v>
      </c>
      <c r="E79" s="39">
        <v>330</v>
      </c>
      <c r="F79" s="18">
        <v>350</v>
      </c>
      <c r="G79" s="18" t="s">
        <v>79</v>
      </c>
      <c r="H79" s="18"/>
      <c r="I79" s="40">
        <v>38500</v>
      </c>
      <c r="J79" s="39">
        <v>330</v>
      </c>
      <c r="K79" s="18">
        <v>350</v>
      </c>
      <c r="L79" s="18" t="s">
        <v>79</v>
      </c>
      <c r="M79" s="18"/>
      <c r="N79" s="31">
        <v>38500</v>
      </c>
      <c r="O79" s="48">
        <f t="shared" si="5"/>
        <v>0</v>
      </c>
      <c r="P79" s="49">
        <f t="shared" si="6"/>
        <v>0</v>
      </c>
      <c r="Q79" s="48" t="e">
        <f t="shared" si="7"/>
        <v>#REF!</v>
      </c>
      <c r="R79" s="48" t="e">
        <f t="shared" si="8"/>
        <v>#REF!</v>
      </c>
      <c r="S79" s="50" t="e">
        <f t="shared" si="9"/>
        <v>#REF!</v>
      </c>
    </row>
    <row r="80" spans="1:19" x14ac:dyDescent="0.25">
      <c r="A80" s="18">
        <v>24</v>
      </c>
      <c r="B80" s="18" t="s">
        <v>25</v>
      </c>
      <c r="C80" s="31">
        <v>5</v>
      </c>
      <c r="D80" s="31" t="e">
        <f>VLOOKUP(B80,#REF!,2,0)</f>
        <v>#REF!</v>
      </c>
      <c r="E80" s="39">
        <v>330</v>
      </c>
      <c r="F80" s="18">
        <v>350</v>
      </c>
      <c r="G80" s="18" t="s">
        <v>79</v>
      </c>
      <c r="H80" s="18"/>
      <c r="I80" s="40">
        <v>1750</v>
      </c>
      <c r="J80" s="39">
        <v>330</v>
      </c>
      <c r="K80" s="18">
        <v>350</v>
      </c>
      <c r="L80" s="18" t="s">
        <v>79</v>
      </c>
      <c r="M80" s="18"/>
      <c r="N80" s="31">
        <v>1750</v>
      </c>
      <c r="O80" s="48">
        <f t="shared" si="5"/>
        <v>0</v>
      </c>
      <c r="P80" s="49">
        <f t="shared" si="6"/>
        <v>0</v>
      </c>
      <c r="Q80" s="48" t="e">
        <f t="shared" si="7"/>
        <v>#REF!</v>
      </c>
      <c r="R80" s="48" t="e">
        <f t="shared" si="8"/>
        <v>#REF!</v>
      </c>
      <c r="S80" s="50" t="e">
        <f t="shared" si="9"/>
        <v>#REF!</v>
      </c>
    </row>
    <row r="81" spans="1:19" x14ac:dyDescent="0.25">
      <c r="A81" s="18">
        <v>25</v>
      </c>
      <c r="B81" s="18" t="s">
        <v>24</v>
      </c>
      <c r="C81" s="31">
        <v>110</v>
      </c>
      <c r="D81" s="31" t="e">
        <f>VLOOKUP(B81,#REF!,2,0)</f>
        <v>#REF!</v>
      </c>
      <c r="E81" s="39">
        <v>330</v>
      </c>
      <c r="F81" s="18">
        <v>350</v>
      </c>
      <c r="G81" s="18" t="s">
        <v>79</v>
      </c>
      <c r="H81" s="18"/>
      <c r="I81" s="40">
        <v>38500</v>
      </c>
      <c r="J81" s="39">
        <v>330</v>
      </c>
      <c r="K81" s="18">
        <v>350</v>
      </c>
      <c r="L81" s="18" t="s">
        <v>79</v>
      </c>
      <c r="M81" s="18"/>
      <c r="N81" s="31">
        <v>38500</v>
      </c>
      <c r="O81" s="48">
        <f t="shared" si="5"/>
        <v>0</v>
      </c>
      <c r="P81" s="49">
        <f t="shared" si="6"/>
        <v>0</v>
      </c>
      <c r="Q81" s="48" t="e">
        <f t="shared" si="7"/>
        <v>#REF!</v>
      </c>
      <c r="R81" s="48" t="e">
        <f t="shared" si="8"/>
        <v>#REF!</v>
      </c>
      <c r="S81" s="50" t="e">
        <f t="shared" si="9"/>
        <v>#REF!</v>
      </c>
    </row>
    <row r="82" spans="1:19" x14ac:dyDescent="0.25">
      <c r="A82" s="18">
        <v>25</v>
      </c>
      <c r="B82" s="18" t="s">
        <v>25</v>
      </c>
      <c r="C82" s="31">
        <v>5</v>
      </c>
      <c r="D82" s="31" t="e">
        <f>VLOOKUP(B82,#REF!,2,0)</f>
        <v>#REF!</v>
      </c>
      <c r="E82" s="39">
        <v>330</v>
      </c>
      <c r="F82" s="18">
        <v>350</v>
      </c>
      <c r="G82" s="18" t="s">
        <v>79</v>
      </c>
      <c r="H82" s="18"/>
      <c r="I82" s="40">
        <v>1750</v>
      </c>
      <c r="J82" s="39">
        <v>330</v>
      </c>
      <c r="K82" s="18">
        <v>350</v>
      </c>
      <c r="L82" s="18" t="s">
        <v>79</v>
      </c>
      <c r="M82" s="18"/>
      <c r="N82" s="31">
        <v>1750</v>
      </c>
      <c r="O82" s="48">
        <f t="shared" si="5"/>
        <v>0</v>
      </c>
      <c r="P82" s="49">
        <f t="shared" si="6"/>
        <v>0</v>
      </c>
      <c r="Q82" s="48" t="e">
        <f t="shared" si="7"/>
        <v>#REF!</v>
      </c>
      <c r="R82" s="48" t="e">
        <f t="shared" si="8"/>
        <v>#REF!</v>
      </c>
      <c r="S82" s="50" t="e">
        <f t="shared" si="9"/>
        <v>#REF!</v>
      </c>
    </row>
    <row r="83" spans="1:19" x14ac:dyDescent="0.25">
      <c r="A83" s="18">
        <v>26</v>
      </c>
      <c r="B83" s="18" t="s">
        <v>24</v>
      </c>
      <c r="C83" s="31">
        <v>13624</v>
      </c>
      <c r="D83" s="31" t="e">
        <f>VLOOKUP(B83,#REF!,2,0)</f>
        <v>#REF!</v>
      </c>
      <c r="E83" s="39">
        <v>240</v>
      </c>
      <c r="F83" s="18">
        <v>333.75</v>
      </c>
      <c r="G83" s="18" t="s">
        <v>71</v>
      </c>
      <c r="H83" s="18" t="s">
        <v>80</v>
      </c>
      <c r="I83" s="40">
        <v>4547010</v>
      </c>
      <c r="J83" s="39">
        <v>240</v>
      </c>
      <c r="K83" s="18">
        <v>333.75</v>
      </c>
      <c r="L83" s="18" t="s">
        <v>71</v>
      </c>
      <c r="M83" s="18" t="s">
        <v>80</v>
      </c>
      <c r="N83" s="31">
        <v>4547010</v>
      </c>
      <c r="O83" s="48">
        <f t="shared" si="5"/>
        <v>0</v>
      </c>
      <c r="P83" s="49">
        <f t="shared" si="6"/>
        <v>0</v>
      </c>
      <c r="Q83" s="48" t="e">
        <f t="shared" si="7"/>
        <v>#REF!</v>
      </c>
      <c r="R83" s="48" t="e">
        <f t="shared" si="8"/>
        <v>#REF!</v>
      </c>
      <c r="S83" s="50" t="e">
        <f t="shared" si="9"/>
        <v>#REF!</v>
      </c>
    </row>
    <row r="84" spans="1:19" x14ac:dyDescent="0.25">
      <c r="A84" s="18">
        <v>26</v>
      </c>
      <c r="B84" s="18" t="s">
        <v>25</v>
      </c>
      <c r="C84" s="31">
        <v>331</v>
      </c>
      <c r="D84" s="31" t="e">
        <f>VLOOKUP(B84,#REF!,2,0)</f>
        <v>#REF!</v>
      </c>
      <c r="E84" s="39">
        <v>280</v>
      </c>
      <c r="F84" s="18">
        <v>375</v>
      </c>
      <c r="G84" s="18" t="s">
        <v>71</v>
      </c>
      <c r="H84" s="18" t="s">
        <v>80</v>
      </c>
      <c r="I84" s="40">
        <v>124125</v>
      </c>
      <c r="J84" s="39">
        <v>280</v>
      </c>
      <c r="K84" s="18">
        <v>375</v>
      </c>
      <c r="L84" s="18" t="s">
        <v>71</v>
      </c>
      <c r="M84" s="18" t="s">
        <v>80</v>
      </c>
      <c r="N84" s="31">
        <v>124125</v>
      </c>
      <c r="O84" s="48">
        <f t="shared" si="5"/>
        <v>0</v>
      </c>
      <c r="P84" s="49">
        <f t="shared" si="6"/>
        <v>0</v>
      </c>
      <c r="Q84" s="48" t="e">
        <f t="shared" si="7"/>
        <v>#REF!</v>
      </c>
      <c r="R84" s="48" t="e">
        <f t="shared" si="8"/>
        <v>#REF!</v>
      </c>
      <c r="S84" s="50" t="e">
        <f t="shared" si="9"/>
        <v>#REF!</v>
      </c>
    </row>
    <row r="85" spans="1:19" x14ac:dyDescent="0.25">
      <c r="A85" s="18">
        <v>27</v>
      </c>
      <c r="B85" s="18" t="s">
        <v>24</v>
      </c>
      <c r="C85" s="31">
        <v>3246</v>
      </c>
      <c r="D85" s="31" t="e">
        <f>VLOOKUP(B85,#REF!,2,0)</f>
        <v>#REF!</v>
      </c>
      <c r="E85" s="39">
        <v>360</v>
      </c>
      <c r="F85" s="18">
        <v>360</v>
      </c>
      <c r="G85" s="18" t="s">
        <v>77</v>
      </c>
      <c r="H85" s="18" t="s">
        <v>81</v>
      </c>
      <c r="I85" s="40">
        <v>0</v>
      </c>
      <c r="J85" s="39">
        <v>0</v>
      </c>
      <c r="K85" s="18">
        <v>0</v>
      </c>
      <c r="L85" s="18" t="s">
        <v>77</v>
      </c>
      <c r="M85" s="18" t="s">
        <v>81</v>
      </c>
      <c r="N85" s="31">
        <v>0</v>
      </c>
      <c r="O85" s="48">
        <f t="shared" si="5"/>
        <v>-1</v>
      </c>
      <c r="P85" s="49">
        <f t="shared" si="6"/>
        <v>0</v>
      </c>
      <c r="Q85" s="48" t="s">
        <v>100</v>
      </c>
      <c r="R85" s="48" t="e">
        <f t="shared" si="8"/>
        <v>#REF!</v>
      </c>
      <c r="S85" s="50" t="e">
        <f t="shared" si="9"/>
        <v>#REF!</v>
      </c>
    </row>
    <row r="86" spans="1:19" x14ac:dyDescent="0.25">
      <c r="A86" s="18">
        <v>27</v>
      </c>
      <c r="B86" s="18" t="s">
        <v>25</v>
      </c>
      <c r="C86" s="31">
        <v>84</v>
      </c>
      <c r="D86" s="31" t="e">
        <f>VLOOKUP(B86,#REF!,2,0)</f>
        <v>#REF!</v>
      </c>
      <c r="E86" s="39">
        <v>360</v>
      </c>
      <c r="F86" s="18">
        <v>360</v>
      </c>
      <c r="G86" s="18" t="s">
        <v>77</v>
      </c>
      <c r="H86" s="18" t="s">
        <v>81</v>
      </c>
      <c r="I86" s="40">
        <v>0</v>
      </c>
      <c r="J86" s="39">
        <v>0</v>
      </c>
      <c r="K86" s="18">
        <v>0</v>
      </c>
      <c r="L86" s="18" t="s">
        <v>77</v>
      </c>
      <c r="M86" s="18" t="s">
        <v>81</v>
      </c>
      <c r="N86" s="31">
        <v>0</v>
      </c>
      <c r="O86" s="48">
        <f t="shared" si="5"/>
        <v>-1</v>
      </c>
      <c r="P86" s="49">
        <f t="shared" si="6"/>
        <v>0</v>
      </c>
      <c r="Q86" s="48" t="s">
        <v>100</v>
      </c>
      <c r="R86" s="48" t="e">
        <f t="shared" si="8"/>
        <v>#REF!</v>
      </c>
      <c r="S86" s="50" t="e">
        <f t="shared" si="9"/>
        <v>#REF!</v>
      </c>
    </row>
    <row r="87" spans="1:19" x14ac:dyDescent="0.25">
      <c r="A87" s="18">
        <v>28</v>
      </c>
      <c r="B87" s="18" t="s">
        <v>24</v>
      </c>
      <c r="C87" s="31">
        <v>3135</v>
      </c>
      <c r="D87" s="31" t="e">
        <f>VLOOKUP(B87,#REF!,2,0)</f>
        <v>#REF!</v>
      </c>
      <c r="E87" s="39">
        <v>0</v>
      </c>
      <c r="F87" s="18">
        <v>350</v>
      </c>
      <c r="G87" s="18" t="s">
        <v>75</v>
      </c>
      <c r="H87" s="18"/>
      <c r="I87" s="40">
        <v>1097250</v>
      </c>
      <c r="J87" s="39">
        <v>0</v>
      </c>
      <c r="K87" s="18">
        <v>0</v>
      </c>
      <c r="L87" s="18" t="s">
        <v>89</v>
      </c>
      <c r="M87" s="18"/>
      <c r="N87" s="31">
        <v>0</v>
      </c>
      <c r="O87" s="48">
        <f t="shared" si="5"/>
        <v>-1</v>
      </c>
      <c r="P87" s="49">
        <f t="shared" si="6"/>
        <v>-1097250</v>
      </c>
      <c r="Q87" s="48" t="s">
        <v>100</v>
      </c>
      <c r="R87" s="48" t="e">
        <f>+F87/D87-1</f>
        <v>#REF!</v>
      </c>
      <c r="S87" s="50" t="e">
        <f t="shared" si="9"/>
        <v>#REF!</v>
      </c>
    </row>
    <row r="88" spans="1:19" x14ac:dyDescent="0.25">
      <c r="A88" s="18">
        <v>28</v>
      </c>
      <c r="B88" s="18" t="s">
        <v>25</v>
      </c>
      <c r="C88" s="31">
        <v>77</v>
      </c>
      <c r="D88" s="31" t="e">
        <f>VLOOKUP(B88,#REF!,2,0)</f>
        <v>#REF!</v>
      </c>
      <c r="E88" s="39">
        <v>0</v>
      </c>
      <c r="F88" s="18">
        <v>340</v>
      </c>
      <c r="G88" s="18" t="s">
        <v>75</v>
      </c>
      <c r="H88" s="18"/>
      <c r="I88" s="40">
        <v>26180</v>
      </c>
      <c r="J88" s="39">
        <v>0</v>
      </c>
      <c r="K88" s="18">
        <v>0</v>
      </c>
      <c r="L88" s="18" t="s">
        <v>89</v>
      </c>
      <c r="M88" s="18"/>
      <c r="N88" s="31">
        <v>0</v>
      </c>
      <c r="O88" s="48">
        <f t="shared" si="5"/>
        <v>-1</v>
      </c>
      <c r="P88" s="49">
        <f t="shared" si="6"/>
        <v>-26180</v>
      </c>
      <c r="Q88" s="48" t="s">
        <v>100</v>
      </c>
      <c r="R88" s="48" t="e">
        <f t="shared" si="8"/>
        <v>#REF!</v>
      </c>
      <c r="S88" s="50" t="e">
        <f t="shared" si="9"/>
        <v>#REF!</v>
      </c>
    </row>
    <row r="89" spans="1:19" x14ac:dyDescent="0.25">
      <c r="A89" s="18">
        <v>29</v>
      </c>
      <c r="B89" s="18" t="s">
        <v>24</v>
      </c>
      <c r="C89" s="32">
        <v>2926</v>
      </c>
      <c r="D89" s="31" t="e">
        <f>VLOOKUP(B89,#REF!,2,0)</f>
        <v>#REF!</v>
      </c>
      <c r="E89" s="39"/>
      <c r="F89" s="18"/>
      <c r="G89" s="18" t="s">
        <v>77</v>
      </c>
      <c r="H89" s="18"/>
      <c r="I89" s="40">
        <v>0</v>
      </c>
      <c r="J89" s="39"/>
      <c r="K89" s="18"/>
      <c r="L89" s="18" t="s">
        <v>77</v>
      </c>
      <c r="M89" s="18"/>
      <c r="N89" s="31">
        <v>0</v>
      </c>
      <c r="O89" s="18" t="s">
        <v>77</v>
      </c>
      <c r="P89" s="49">
        <f t="shared" si="6"/>
        <v>0</v>
      </c>
      <c r="Q89" s="48" t="s">
        <v>100</v>
      </c>
      <c r="R89" s="48" t="e">
        <f t="shared" si="8"/>
        <v>#REF!</v>
      </c>
      <c r="S89" s="50" t="e">
        <f t="shared" si="9"/>
        <v>#REF!</v>
      </c>
    </row>
    <row r="90" spans="1:19" ht="15.75" thickBot="1" x14ac:dyDescent="0.3">
      <c r="A90" s="18">
        <v>29</v>
      </c>
      <c r="B90" s="18" t="s">
        <v>25</v>
      </c>
      <c r="C90" s="33">
        <v>75</v>
      </c>
      <c r="D90" s="31" t="e">
        <f>VLOOKUP(B90,#REF!,2,0)</f>
        <v>#REF!</v>
      </c>
      <c r="E90" s="39"/>
      <c r="F90" s="18"/>
      <c r="G90" s="18" t="s">
        <v>77</v>
      </c>
      <c r="H90" s="18"/>
      <c r="I90" s="40">
        <v>0</v>
      </c>
      <c r="J90" s="39"/>
      <c r="K90" s="18"/>
      <c r="L90" s="18" t="s">
        <v>77</v>
      </c>
      <c r="M90" s="18"/>
      <c r="N90" s="31">
        <v>0</v>
      </c>
      <c r="O90" s="18" t="s">
        <v>77</v>
      </c>
      <c r="P90" s="49">
        <f t="shared" si="6"/>
        <v>0</v>
      </c>
      <c r="Q90" s="48" t="s">
        <v>100</v>
      </c>
      <c r="R90" s="48" t="e">
        <f t="shared" si="8"/>
        <v>#REF!</v>
      </c>
      <c r="S90" s="50" t="e">
        <f t="shared" si="9"/>
        <v>#REF!</v>
      </c>
    </row>
    <row r="91" spans="1:19" x14ac:dyDescent="0.25">
      <c r="A91" s="18">
        <v>30</v>
      </c>
      <c r="B91" s="18" t="s">
        <v>24</v>
      </c>
      <c r="C91" s="32">
        <v>2308</v>
      </c>
      <c r="D91" s="31" t="e">
        <f>VLOOKUP(B91,#REF!,2,0)</f>
        <v>#REF!</v>
      </c>
      <c r="E91" s="39">
        <v>396</v>
      </c>
      <c r="F91" s="18">
        <v>400</v>
      </c>
      <c r="G91" s="18" t="s">
        <v>54</v>
      </c>
      <c r="H91" s="18"/>
      <c r="I91" s="40">
        <v>923200</v>
      </c>
      <c r="J91" s="39">
        <v>396</v>
      </c>
      <c r="K91" s="18">
        <v>400</v>
      </c>
      <c r="L91" s="18" t="s">
        <v>54</v>
      </c>
      <c r="M91" s="18"/>
      <c r="N91" s="31">
        <v>923200</v>
      </c>
      <c r="O91" s="48">
        <f t="shared" si="5"/>
        <v>0</v>
      </c>
      <c r="P91" s="49">
        <f t="shared" si="6"/>
        <v>0</v>
      </c>
      <c r="Q91" s="48" t="e">
        <f t="shared" si="7"/>
        <v>#REF!</v>
      </c>
      <c r="R91" s="48" t="e">
        <f t="shared" si="8"/>
        <v>#REF!</v>
      </c>
      <c r="S91" s="50" t="e">
        <f t="shared" si="9"/>
        <v>#REF!</v>
      </c>
    </row>
    <row r="92" spans="1:19" ht="15.75" thickBot="1" x14ac:dyDescent="0.3">
      <c r="A92" s="18">
        <v>30</v>
      </c>
      <c r="B92" s="18" t="s">
        <v>25</v>
      </c>
      <c r="C92" s="33">
        <v>60</v>
      </c>
      <c r="D92" s="31" t="e">
        <f>VLOOKUP(B92,#REF!,2,0)</f>
        <v>#REF!</v>
      </c>
      <c r="E92" s="39">
        <v>396</v>
      </c>
      <c r="F92" s="18">
        <v>400</v>
      </c>
      <c r="G92" s="18" t="s">
        <v>54</v>
      </c>
      <c r="H92" s="18"/>
      <c r="I92" s="40">
        <v>24000</v>
      </c>
      <c r="J92" s="39">
        <v>396</v>
      </c>
      <c r="K92" s="18">
        <v>400</v>
      </c>
      <c r="L92" s="18" t="s">
        <v>54</v>
      </c>
      <c r="M92" s="18"/>
      <c r="N92" s="31">
        <v>24000</v>
      </c>
      <c r="O92" s="48">
        <f t="shared" si="5"/>
        <v>0</v>
      </c>
      <c r="P92" s="49">
        <f t="shared" si="6"/>
        <v>0</v>
      </c>
      <c r="Q92" s="48" t="e">
        <f t="shared" si="7"/>
        <v>#REF!</v>
      </c>
      <c r="R92" s="48" t="e">
        <f t="shared" si="8"/>
        <v>#REF!</v>
      </c>
      <c r="S92" s="50" t="e">
        <f t="shared" si="9"/>
        <v>#REF!</v>
      </c>
    </row>
    <row r="93" spans="1:19" x14ac:dyDescent="0.25">
      <c r="A93" s="18">
        <v>31</v>
      </c>
      <c r="B93" s="18" t="s">
        <v>29</v>
      </c>
      <c r="C93" s="31">
        <v>2636</v>
      </c>
      <c r="D93" s="31" t="e">
        <f>VLOOKUP(B93,#REF!,2,0)</f>
        <v>#REF!</v>
      </c>
      <c r="E93" s="39">
        <v>145</v>
      </c>
      <c r="F93" s="18">
        <v>180</v>
      </c>
      <c r="G93" s="18" t="s">
        <v>69</v>
      </c>
      <c r="H93" s="18"/>
      <c r="I93" s="40">
        <v>473953</v>
      </c>
      <c r="J93" s="39">
        <v>230</v>
      </c>
      <c r="K93" s="18">
        <v>255</v>
      </c>
      <c r="L93" s="18" t="s">
        <v>73</v>
      </c>
      <c r="M93" s="18"/>
      <c r="N93" s="31">
        <v>672180</v>
      </c>
      <c r="O93" s="48">
        <f t="shared" si="5"/>
        <v>0.41666666666666674</v>
      </c>
      <c r="P93" s="49">
        <f t="shared" si="6"/>
        <v>198227</v>
      </c>
      <c r="Q93" s="48" t="e">
        <f t="shared" si="7"/>
        <v>#REF!</v>
      </c>
      <c r="R93" s="48" t="e">
        <f t="shared" si="8"/>
        <v>#REF!</v>
      </c>
      <c r="S93" s="50" t="e">
        <f t="shared" si="9"/>
        <v>#REF!</v>
      </c>
    </row>
    <row r="94" spans="1:19" x14ac:dyDescent="0.25">
      <c r="A94" s="18">
        <v>31</v>
      </c>
      <c r="B94" s="18" t="s">
        <v>36</v>
      </c>
      <c r="C94" s="31">
        <v>4258</v>
      </c>
      <c r="D94" s="31" t="e">
        <f>VLOOKUP(B94,#REF!,2,0)</f>
        <v>#REF!</v>
      </c>
      <c r="E94" s="39">
        <v>25</v>
      </c>
      <c r="F94" s="18">
        <v>28</v>
      </c>
      <c r="G94" s="18" t="s">
        <v>76</v>
      </c>
      <c r="H94" s="18"/>
      <c r="I94" s="40">
        <v>119224</v>
      </c>
      <c r="J94" s="39">
        <v>26</v>
      </c>
      <c r="K94" s="18">
        <v>28</v>
      </c>
      <c r="L94" s="18" t="s">
        <v>73</v>
      </c>
      <c r="M94" s="18"/>
      <c r="N94" s="31">
        <v>119224</v>
      </c>
      <c r="O94" s="48">
        <f t="shared" si="5"/>
        <v>0</v>
      </c>
      <c r="P94" s="49">
        <f t="shared" si="6"/>
        <v>0</v>
      </c>
      <c r="Q94" s="48" t="e">
        <f t="shared" si="7"/>
        <v>#REF!</v>
      </c>
      <c r="R94" s="48" t="e">
        <f t="shared" si="8"/>
        <v>#REF!</v>
      </c>
      <c r="S94" s="50" t="e">
        <f t="shared" si="9"/>
        <v>#REF!</v>
      </c>
    </row>
    <row r="95" spans="1:19" x14ac:dyDescent="0.25">
      <c r="A95" s="18">
        <v>31</v>
      </c>
      <c r="B95" s="18" t="s">
        <v>33</v>
      </c>
      <c r="C95" s="31">
        <v>432</v>
      </c>
      <c r="D95" s="31" t="e">
        <f>VLOOKUP(B95,#REF!,2,0)</f>
        <v>#REF!</v>
      </c>
      <c r="E95" s="39">
        <v>280</v>
      </c>
      <c r="F95" s="18">
        <v>295</v>
      </c>
      <c r="G95" s="18" t="s">
        <v>82</v>
      </c>
      <c r="H95" s="18"/>
      <c r="I95" s="40">
        <v>127440</v>
      </c>
      <c r="J95" s="39">
        <v>405</v>
      </c>
      <c r="K95" s="18">
        <v>450</v>
      </c>
      <c r="L95" s="18" t="s">
        <v>73</v>
      </c>
      <c r="M95" s="18"/>
      <c r="N95" s="31">
        <v>194400</v>
      </c>
      <c r="O95" s="48">
        <f t="shared" si="5"/>
        <v>0.52542372881355925</v>
      </c>
      <c r="P95" s="49">
        <f t="shared" si="6"/>
        <v>66960</v>
      </c>
      <c r="Q95" s="48" t="e">
        <f t="shared" si="7"/>
        <v>#REF!</v>
      </c>
      <c r="R95" s="48" t="e">
        <f t="shared" si="8"/>
        <v>#REF!</v>
      </c>
      <c r="S95" s="50" t="e">
        <f t="shared" si="9"/>
        <v>#REF!</v>
      </c>
    </row>
    <row r="96" spans="1:19" x14ac:dyDescent="0.25">
      <c r="A96" s="18">
        <v>31</v>
      </c>
      <c r="B96" s="18" t="s">
        <v>37</v>
      </c>
      <c r="C96" s="31">
        <v>116840</v>
      </c>
      <c r="D96" s="31" t="e">
        <f>VLOOKUP(B96,#REF!,2,0)</f>
        <v>#REF!</v>
      </c>
      <c r="E96" s="39">
        <v>15</v>
      </c>
      <c r="F96" s="18">
        <v>16</v>
      </c>
      <c r="G96" s="18" t="s">
        <v>82</v>
      </c>
      <c r="H96" s="18"/>
      <c r="I96" s="40">
        <v>1869440</v>
      </c>
      <c r="J96" s="39">
        <v>18</v>
      </c>
      <c r="K96" s="18">
        <v>20</v>
      </c>
      <c r="L96" s="18" t="s">
        <v>73</v>
      </c>
      <c r="M96" s="18"/>
      <c r="N96" s="31">
        <v>2336800</v>
      </c>
      <c r="O96" s="48">
        <f t="shared" si="5"/>
        <v>0.25</v>
      </c>
      <c r="P96" s="49">
        <f t="shared" si="6"/>
        <v>467360</v>
      </c>
      <c r="Q96" s="48" t="e">
        <f t="shared" si="7"/>
        <v>#REF!</v>
      </c>
      <c r="R96" s="48" t="e">
        <f t="shared" si="8"/>
        <v>#REF!</v>
      </c>
      <c r="S96" s="50" t="e">
        <f t="shared" si="9"/>
        <v>#REF!</v>
      </c>
    </row>
    <row r="97" spans="1:19" x14ac:dyDescent="0.25">
      <c r="A97" s="18">
        <v>31</v>
      </c>
      <c r="B97" s="18" t="s">
        <v>32</v>
      </c>
      <c r="C97" s="31">
        <v>11921</v>
      </c>
      <c r="D97" s="31" t="e">
        <f>VLOOKUP(B97,#REF!,2,0)</f>
        <v>#REF!</v>
      </c>
      <c r="E97" s="39">
        <v>100</v>
      </c>
      <c r="F97" s="18">
        <v>124</v>
      </c>
      <c r="G97" s="18" t="s">
        <v>69</v>
      </c>
      <c r="H97" s="18"/>
      <c r="I97" s="40">
        <v>1478204</v>
      </c>
      <c r="J97" s="39">
        <v>189</v>
      </c>
      <c r="K97" s="18">
        <v>210</v>
      </c>
      <c r="L97" s="18" t="s">
        <v>73</v>
      </c>
      <c r="M97" s="18"/>
      <c r="N97" s="31">
        <v>2503410</v>
      </c>
      <c r="O97" s="48">
        <f t="shared" si="5"/>
        <v>0.69354838709677424</v>
      </c>
      <c r="P97" s="49">
        <f t="shared" si="6"/>
        <v>1025206</v>
      </c>
      <c r="Q97" s="48" t="e">
        <f t="shared" si="7"/>
        <v>#REF!</v>
      </c>
      <c r="R97" s="48" t="e">
        <f t="shared" si="8"/>
        <v>#REF!</v>
      </c>
      <c r="S97" s="50" t="e">
        <f t="shared" si="9"/>
        <v>#REF!</v>
      </c>
    </row>
    <row r="98" spans="1:19" x14ac:dyDescent="0.25">
      <c r="A98" s="18">
        <v>31</v>
      </c>
      <c r="B98" s="18" t="s">
        <v>34</v>
      </c>
      <c r="C98" s="31">
        <v>17</v>
      </c>
      <c r="D98" s="31" t="e">
        <f>VLOOKUP(B98,#REF!,2,0)</f>
        <v>#REF!</v>
      </c>
      <c r="E98" s="39">
        <v>290</v>
      </c>
      <c r="F98" s="18">
        <v>360</v>
      </c>
      <c r="G98" s="18" t="s">
        <v>69</v>
      </c>
      <c r="H98" s="18"/>
      <c r="I98" s="40">
        <v>6113</v>
      </c>
      <c r="J98" s="39">
        <v>333</v>
      </c>
      <c r="K98" s="18">
        <v>370</v>
      </c>
      <c r="L98" s="18" t="s">
        <v>73</v>
      </c>
      <c r="M98" s="18"/>
      <c r="N98" s="31">
        <v>6290</v>
      </c>
      <c r="O98" s="48">
        <f t="shared" si="5"/>
        <v>2.7777777777777679E-2</v>
      </c>
      <c r="P98" s="49">
        <f t="shared" si="6"/>
        <v>177</v>
      </c>
      <c r="Q98" s="48" t="e">
        <f t="shared" si="7"/>
        <v>#REF!</v>
      </c>
      <c r="R98" s="48" t="e">
        <f t="shared" si="8"/>
        <v>#REF!</v>
      </c>
      <c r="S98" s="50" t="e">
        <f t="shared" si="9"/>
        <v>#REF!</v>
      </c>
    </row>
    <row r="99" spans="1:19" x14ac:dyDescent="0.25">
      <c r="A99" s="18">
        <v>31</v>
      </c>
      <c r="B99" s="18" t="s">
        <v>31</v>
      </c>
      <c r="C99" s="31">
        <v>681</v>
      </c>
      <c r="D99" s="31" t="e">
        <f>VLOOKUP(B99,#REF!,2,0)</f>
        <v>#REF!</v>
      </c>
      <c r="E99" s="39">
        <v>149</v>
      </c>
      <c r="F99" s="18">
        <v>165</v>
      </c>
      <c r="G99" s="18" t="s">
        <v>73</v>
      </c>
      <c r="H99" s="18"/>
      <c r="I99" s="40">
        <v>112365</v>
      </c>
      <c r="J99" s="39">
        <v>149</v>
      </c>
      <c r="K99" s="18">
        <v>165</v>
      </c>
      <c r="L99" s="18" t="s">
        <v>73</v>
      </c>
      <c r="M99" s="18"/>
      <c r="N99" s="31">
        <v>112365</v>
      </c>
      <c r="O99" s="48">
        <f t="shared" si="5"/>
        <v>0</v>
      </c>
      <c r="P99" s="49">
        <f t="shared" si="6"/>
        <v>0</v>
      </c>
      <c r="Q99" s="48" t="e">
        <f t="shared" si="7"/>
        <v>#REF!</v>
      </c>
      <c r="R99" s="48" t="e">
        <f t="shared" si="8"/>
        <v>#REF!</v>
      </c>
      <c r="S99" s="50" t="e">
        <f t="shared" si="9"/>
        <v>#REF!</v>
      </c>
    </row>
    <row r="100" spans="1:19" x14ac:dyDescent="0.25">
      <c r="A100" s="18">
        <v>31</v>
      </c>
      <c r="B100" s="18" t="s">
        <v>30</v>
      </c>
      <c r="C100" s="31">
        <v>3354</v>
      </c>
      <c r="D100" s="31" t="e">
        <f>VLOOKUP(B100,#REF!,2,0)</f>
        <v>#REF!</v>
      </c>
      <c r="E100" s="39">
        <v>135</v>
      </c>
      <c r="F100" s="18">
        <v>150</v>
      </c>
      <c r="G100" s="18" t="s">
        <v>73</v>
      </c>
      <c r="H100" s="18"/>
      <c r="I100" s="40">
        <v>503100</v>
      </c>
      <c r="J100" s="39">
        <v>135</v>
      </c>
      <c r="K100" s="18">
        <v>150</v>
      </c>
      <c r="L100" s="18" t="s">
        <v>73</v>
      </c>
      <c r="M100" s="18"/>
      <c r="N100" s="31">
        <v>503100</v>
      </c>
      <c r="O100" s="48">
        <f t="shared" si="5"/>
        <v>0</v>
      </c>
      <c r="P100" s="49">
        <f t="shared" si="6"/>
        <v>0</v>
      </c>
      <c r="Q100" s="48" t="e">
        <f t="shared" si="7"/>
        <v>#REF!</v>
      </c>
      <c r="R100" s="48" t="e">
        <f t="shared" si="8"/>
        <v>#REF!</v>
      </c>
      <c r="S100" s="50" t="e">
        <f t="shared" si="9"/>
        <v>#REF!</v>
      </c>
    </row>
    <row r="101" spans="1:19" x14ac:dyDescent="0.25">
      <c r="A101" s="18">
        <v>31</v>
      </c>
      <c r="B101" s="18" t="s">
        <v>35</v>
      </c>
      <c r="C101" s="31">
        <v>4084</v>
      </c>
      <c r="D101" s="31" t="e">
        <f>VLOOKUP(B101,#REF!,2,0)</f>
        <v>#REF!</v>
      </c>
      <c r="E101" s="39">
        <v>100</v>
      </c>
      <c r="F101" s="18">
        <v>124</v>
      </c>
      <c r="G101" s="18" t="s">
        <v>69</v>
      </c>
      <c r="H101" s="18"/>
      <c r="I101" s="40">
        <v>506416</v>
      </c>
      <c r="J101" s="39">
        <v>225</v>
      </c>
      <c r="K101" s="18">
        <v>298</v>
      </c>
      <c r="L101" s="18" t="s">
        <v>73</v>
      </c>
      <c r="M101" s="18"/>
      <c r="N101" s="31">
        <v>1217032</v>
      </c>
      <c r="O101" s="48">
        <f t="shared" si="5"/>
        <v>1.403225806451613</v>
      </c>
      <c r="P101" s="49">
        <f t="shared" si="6"/>
        <v>710616</v>
      </c>
      <c r="Q101" s="48" t="e">
        <f t="shared" si="7"/>
        <v>#REF!</v>
      </c>
      <c r="R101" s="48" t="e">
        <f t="shared" si="8"/>
        <v>#REF!</v>
      </c>
      <c r="S101" s="50" t="e">
        <f t="shared" si="9"/>
        <v>#REF!</v>
      </c>
    </row>
    <row r="102" spans="1:19" x14ac:dyDescent="0.25">
      <c r="A102" s="18">
        <v>32</v>
      </c>
      <c r="B102" s="18" t="s">
        <v>29</v>
      </c>
      <c r="C102" s="31">
        <v>302</v>
      </c>
      <c r="D102" s="31" t="e">
        <f>VLOOKUP(B102,#REF!,2,0)</f>
        <v>#REF!</v>
      </c>
      <c r="E102" s="39">
        <v>145</v>
      </c>
      <c r="F102" s="18">
        <v>180</v>
      </c>
      <c r="G102" s="18" t="s">
        <v>69</v>
      </c>
      <c r="H102" s="18"/>
      <c r="I102" s="40">
        <v>54300</v>
      </c>
      <c r="J102" s="39">
        <v>230</v>
      </c>
      <c r="K102" s="18">
        <v>255</v>
      </c>
      <c r="L102" s="18" t="s">
        <v>73</v>
      </c>
      <c r="M102" s="18"/>
      <c r="N102" s="31">
        <v>77010</v>
      </c>
      <c r="O102" s="48">
        <f t="shared" si="5"/>
        <v>0.41666666666666674</v>
      </c>
      <c r="P102" s="49">
        <f t="shared" si="6"/>
        <v>22710</v>
      </c>
      <c r="Q102" s="48" t="e">
        <f t="shared" si="7"/>
        <v>#REF!</v>
      </c>
      <c r="R102" s="48" t="e">
        <f t="shared" si="8"/>
        <v>#REF!</v>
      </c>
      <c r="S102" s="50" t="e">
        <f t="shared" si="9"/>
        <v>#REF!</v>
      </c>
    </row>
    <row r="103" spans="1:19" x14ac:dyDescent="0.25">
      <c r="A103" s="18">
        <v>32</v>
      </c>
      <c r="B103" s="18" t="s">
        <v>36</v>
      </c>
      <c r="C103" s="31">
        <v>488</v>
      </c>
      <c r="D103" s="31" t="e">
        <f>VLOOKUP(B103,#REF!,2,0)</f>
        <v>#REF!</v>
      </c>
      <c r="E103" s="39">
        <v>25</v>
      </c>
      <c r="F103" s="18">
        <v>28</v>
      </c>
      <c r="G103" s="18" t="s">
        <v>76</v>
      </c>
      <c r="H103" s="18"/>
      <c r="I103" s="40">
        <v>13664</v>
      </c>
      <c r="J103" s="39">
        <v>26</v>
      </c>
      <c r="K103" s="18">
        <v>28</v>
      </c>
      <c r="L103" s="18" t="s">
        <v>73</v>
      </c>
      <c r="M103" s="18"/>
      <c r="N103" s="31">
        <v>13664</v>
      </c>
      <c r="O103" s="48">
        <f t="shared" si="5"/>
        <v>0</v>
      </c>
      <c r="P103" s="49">
        <f t="shared" si="6"/>
        <v>0</v>
      </c>
      <c r="Q103" s="48" t="e">
        <f t="shared" si="7"/>
        <v>#REF!</v>
      </c>
      <c r="R103" s="48" t="e">
        <f t="shared" si="8"/>
        <v>#REF!</v>
      </c>
      <c r="S103" s="50" t="e">
        <f t="shared" si="9"/>
        <v>#REF!</v>
      </c>
    </row>
    <row r="104" spans="1:19" x14ac:dyDescent="0.25">
      <c r="A104" s="18">
        <v>32</v>
      </c>
      <c r="B104" s="18" t="s">
        <v>33</v>
      </c>
      <c r="C104" s="31">
        <v>50</v>
      </c>
      <c r="D104" s="31" t="e">
        <f>VLOOKUP(B104,#REF!,2,0)</f>
        <v>#REF!</v>
      </c>
      <c r="E104" s="39">
        <v>280</v>
      </c>
      <c r="F104" s="18">
        <v>295</v>
      </c>
      <c r="G104" s="18" t="s">
        <v>82</v>
      </c>
      <c r="H104" s="18"/>
      <c r="I104" s="40">
        <v>14750</v>
      </c>
      <c r="J104" s="39">
        <v>405</v>
      </c>
      <c r="K104" s="18">
        <v>450</v>
      </c>
      <c r="L104" s="18" t="s">
        <v>73</v>
      </c>
      <c r="M104" s="18"/>
      <c r="N104" s="31">
        <v>22500</v>
      </c>
      <c r="O104" s="48">
        <f t="shared" si="5"/>
        <v>0.52542372881355925</v>
      </c>
      <c r="P104" s="49">
        <f t="shared" si="6"/>
        <v>7750</v>
      </c>
      <c r="Q104" s="48" t="e">
        <f t="shared" si="7"/>
        <v>#REF!</v>
      </c>
      <c r="R104" s="48" t="e">
        <f t="shared" si="8"/>
        <v>#REF!</v>
      </c>
      <c r="S104" s="50" t="e">
        <f t="shared" si="9"/>
        <v>#REF!</v>
      </c>
    </row>
    <row r="105" spans="1:19" x14ac:dyDescent="0.25">
      <c r="A105" s="18">
        <v>32</v>
      </c>
      <c r="B105" s="18" t="s">
        <v>37</v>
      </c>
      <c r="C105" s="31">
        <v>11500</v>
      </c>
      <c r="D105" s="31" t="e">
        <f>VLOOKUP(B105,#REF!,2,0)</f>
        <v>#REF!</v>
      </c>
      <c r="E105" s="39">
        <v>15</v>
      </c>
      <c r="F105" s="18">
        <v>16</v>
      </c>
      <c r="G105" s="18" t="s">
        <v>82</v>
      </c>
      <c r="H105" s="18"/>
      <c r="I105" s="40">
        <v>184000</v>
      </c>
      <c r="J105" s="39">
        <v>18</v>
      </c>
      <c r="K105" s="18">
        <v>20</v>
      </c>
      <c r="L105" s="18" t="s">
        <v>73</v>
      </c>
      <c r="M105" s="18"/>
      <c r="N105" s="31">
        <v>230000</v>
      </c>
      <c r="O105" s="48">
        <f t="shared" si="5"/>
        <v>0.25</v>
      </c>
      <c r="P105" s="49">
        <f t="shared" si="6"/>
        <v>46000</v>
      </c>
      <c r="Q105" s="48" t="e">
        <f t="shared" si="7"/>
        <v>#REF!</v>
      </c>
      <c r="R105" s="48" t="e">
        <f t="shared" si="8"/>
        <v>#REF!</v>
      </c>
      <c r="S105" s="50" t="e">
        <f t="shared" si="9"/>
        <v>#REF!</v>
      </c>
    </row>
    <row r="106" spans="1:19" x14ac:dyDescent="0.25">
      <c r="A106" s="18">
        <v>32</v>
      </c>
      <c r="B106" s="18" t="s">
        <v>32</v>
      </c>
      <c r="C106" s="31">
        <v>1365</v>
      </c>
      <c r="D106" s="31" t="e">
        <f>VLOOKUP(B106,#REF!,2,0)</f>
        <v>#REF!</v>
      </c>
      <c r="E106" s="39">
        <v>100</v>
      </c>
      <c r="F106" s="18">
        <v>124</v>
      </c>
      <c r="G106" s="18" t="s">
        <v>69</v>
      </c>
      <c r="H106" s="18"/>
      <c r="I106" s="40">
        <v>169260</v>
      </c>
      <c r="J106" s="39">
        <v>189</v>
      </c>
      <c r="K106" s="18">
        <v>210</v>
      </c>
      <c r="L106" s="18" t="s">
        <v>73</v>
      </c>
      <c r="M106" s="18"/>
      <c r="N106" s="31">
        <v>286650</v>
      </c>
      <c r="O106" s="48">
        <f t="shared" si="5"/>
        <v>0.69354838709677424</v>
      </c>
      <c r="P106" s="49">
        <f t="shared" si="6"/>
        <v>117390</v>
      </c>
      <c r="Q106" s="48" t="e">
        <f t="shared" si="7"/>
        <v>#REF!</v>
      </c>
      <c r="R106" s="48" t="e">
        <f t="shared" si="8"/>
        <v>#REF!</v>
      </c>
      <c r="S106" s="50" t="e">
        <f t="shared" si="9"/>
        <v>#REF!</v>
      </c>
    </row>
    <row r="107" spans="1:19" x14ac:dyDescent="0.25">
      <c r="A107" s="18">
        <v>32</v>
      </c>
      <c r="B107" s="18" t="s">
        <v>34</v>
      </c>
      <c r="C107" s="31">
        <v>2</v>
      </c>
      <c r="D107" s="31" t="e">
        <f>VLOOKUP(B107,#REF!,2,0)</f>
        <v>#REF!</v>
      </c>
      <c r="E107" s="39">
        <v>290</v>
      </c>
      <c r="F107" s="18">
        <v>360</v>
      </c>
      <c r="G107" s="18" t="s">
        <v>69</v>
      </c>
      <c r="H107" s="18"/>
      <c r="I107" s="40">
        <v>720</v>
      </c>
      <c r="J107" s="39">
        <v>333</v>
      </c>
      <c r="K107" s="18">
        <v>370</v>
      </c>
      <c r="L107" s="18" t="s">
        <v>73</v>
      </c>
      <c r="M107" s="18"/>
      <c r="N107" s="31">
        <v>740</v>
      </c>
      <c r="O107" s="48">
        <f t="shared" si="5"/>
        <v>2.7777777777777679E-2</v>
      </c>
      <c r="P107" s="49">
        <f t="shared" si="6"/>
        <v>20</v>
      </c>
      <c r="Q107" s="48" t="e">
        <f t="shared" si="7"/>
        <v>#REF!</v>
      </c>
      <c r="R107" s="48" t="e">
        <f t="shared" si="8"/>
        <v>#REF!</v>
      </c>
      <c r="S107" s="50" t="e">
        <f t="shared" si="9"/>
        <v>#REF!</v>
      </c>
    </row>
    <row r="108" spans="1:19" x14ac:dyDescent="0.25">
      <c r="A108" s="18">
        <v>32</v>
      </c>
      <c r="B108" s="18" t="s">
        <v>31</v>
      </c>
      <c r="C108" s="31">
        <v>78</v>
      </c>
      <c r="D108" s="31" t="e">
        <f>VLOOKUP(B108,#REF!,2,0)</f>
        <v>#REF!</v>
      </c>
      <c r="E108" s="39">
        <v>149</v>
      </c>
      <c r="F108" s="18">
        <v>165</v>
      </c>
      <c r="G108" s="18" t="s">
        <v>73</v>
      </c>
      <c r="H108" s="18"/>
      <c r="I108" s="40">
        <v>12870</v>
      </c>
      <c r="J108" s="39">
        <v>149</v>
      </c>
      <c r="K108" s="18">
        <v>165</v>
      </c>
      <c r="L108" s="18" t="s">
        <v>73</v>
      </c>
      <c r="M108" s="18"/>
      <c r="N108" s="31">
        <v>12870</v>
      </c>
      <c r="O108" s="48">
        <f t="shared" si="5"/>
        <v>0</v>
      </c>
      <c r="P108" s="49">
        <f t="shared" si="6"/>
        <v>0</v>
      </c>
      <c r="Q108" s="48" t="e">
        <f t="shared" si="7"/>
        <v>#REF!</v>
      </c>
      <c r="R108" s="48" t="e">
        <f t="shared" si="8"/>
        <v>#REF!</v>
      </c>
      <c r="S108" s="50" t="e">
        <f t="shared" si="9"/>
        <v>#REF!</v>
      </c>
    </row>
    <row r="109" spans="1:19" x14ac:dyDescent="0.25">
      <c r="A109" s="18">
        <v>32</v>
      </c>
      <c r="B109" s="18" t="s">
        <v>30</v>
      </c>
      <c r="C109" s="31">
        <v>384</v>
      </c>
      <c r="D109" s="31" t="e">
        <f>VLOOKUP(B109,#REF!,2,0)</f>
        <v>#REF!</v>
      </c>
      <c r="E109" s="39">
        <v>135</v>
      </c>
      <c r="F109" s="18">
        <v>150</v>
      </c>
      <c r="G109" s="18" t="s">
        <v>73</v>
      </c>
      <c r="H109" s="18"/>
      <c r="I109" s="40">
        <v>57600</v>
      </c>
      <c r="J109" s="39">
        <v>135</v>
      </c>
      <c r="K109" s="18">
        <v>150</v>
      </c>
      <c r="L109" s="18" t="s">
        <v>73</v>
      </c>
      <c r="M109" s="18"/>
      <c r="N109" s="31">
        <v>57600</v>
      </c>
      <c r="O109" s="48">
        <f t="shared" si="5"/>
        <v>0</v>
      </c>
      <c r="P109" s="49">
        <f t="shared" si="6"/>
        <v>0</v>
      </c>
      <c r="Q109" s="48" t="e">
        <f t="shared" si="7"/>
        <v>#REF!</v>
      </c>
      <c r="R109" s="48" t="e">
        <f t="shared" si="8"/>
        <v>#REF!</v>
      </c>
      <c r="S109" s="50" t="e">
        <f t="shared" si="9"/>
        <v>#REF!</v>
      </c>
    </row>
    <row r="110" spans="1:19" x14ac:dyDescent="0.25">
      <c r="A110" s="18">
        <v>32</v>
      </c>
      <c r="B110" s="18" t="s">
        <v>35</v>
      </c>
      <c r="C110" s="31">
        <v>468</v>
      </c>
      <c r="D110" s="31" t="e">
        <f>VLOOKUP(B110,#REF!,2,0)</f>
        <v>#REF!</v>
      </c>
      <c r="E110" s="39">
        <v>100</v>
      </c>
      <c r="F110" s="18">
        <v>124</v>
      </c>
      <c r="G110" s="18" t="s">
        <v>69</v>
      </c>
      <c r="H110" s="18"/>
      <c r="I110" s="40">
        <v>5800</v>
      </c>
      <c r="J110" s="39">
        <v>225</v>
      </c>
      <c r="K110" s="18">
        <v>298</v>
      </c>
      <c r="L110" s="18" t="s">
        <v>73</v>
      </c>
      <c r="M110" s="18"/>
      <c r="N110" s="31">
        <v>139464</v>
      </c>
      <c r="O110" s="48">
        <f t="shared" si="5"/>
        <v>1.403225806451613</v>
      </c>
      <c r="P110" s="49">
        <f t="shared" si="6"/>
        <v>133664</v>
      </c>
      <c r="Q110" s="48" t="e">
        <f t="shared" si="7"/>
        <v>#REF!</v>
      </c>
      <c r="R110" s="48" t="e">
        <f t="shared" si="8"/>
        <v>#REF!</v>
      </c>
      <c r="S110" s="50" t="e">
        <f t="shared" si="9"/>
        <v>#REF!</v>
      </c>
    </row>
    <row r="111" spans="1:19" x14ac:dyDescent="0.25">
      <c r="A111" s="18">
        <v>33</v>
      </c>
      <c r="B111" s="18" t="s">
        <v>29</v>
      </c>
      <c r="C111" s="31">
        <v>213</v>
      </c>
      <c r="D111" s="31" t="e">
        <f>VLOOKUP(B111,#REF!,2,0)</f>
        <v>#REF!</v>
      </c>
      <c r="E111" s="39">
        <v>145</v>
      </c>
      <c r="F111" s="18">
        <v>180</v>
      </c>
      <c r="G111" s="18" t="s">
        <v>69</v>
      </c>
      <c r="H111" s="18"/>
      <c r="I111" s="40">
        <v>43578</v>
      </c>
      <c r="J111" s="39">
        <v>230</v>
      </c>
      <c r="K111" s="18">
        <v>255</v>
      </c>
      <c r="L111" s="18" t="s">
        <v>73</v>
      </c>
      <c r="M111" s="18"/>
      <c r="N111" s="31">
        <v>54315</v>
      </c>
      <c r="O111" s="48">
        <f t="shared" si="5"/>
        <v>0.41666666666666674</v>
      </c>
      <c r="P111" s="49">
        <f t="shared" si="6"/>
        <v>10737</v>
      </c>
      <c r="Q111" s="48" t="e">
        <f t="shared" si="7"/>
        <v>#REF!</v>
      </c>
      <c r="R111" s="48" t="e">
        <f t="shared" si="8"/>
        <v>#REF!</v>
      </c>
      <c r="S111" s="50" t="e">
        <f t="shared" si="9"/>
        <v>#REF!</v>
      </c>
    </row>
    <row r="112" spans="1:19" x14ac:dyDescent="0.25">
      <c r="A112" s="18">
        <v>33</v>
      </c>
      <c r="B112" s="18" t="s">
        <v>36</v>
      </c>
      <c r="C112" s="31">
        <v>345</v>
      </c>
      <c r="D112" s="31" t="e">
        <f>VLOOKUP(B112,#REF!,2,0)</f>
        <v>#REF!</v>
      </c>
      <c r="E112" s="39">
        <v>25</v>
      </c>
      <c r="F112" s="18">
        <v>28</v>
      </c>
      <c r="G112" s="18" t="s">
        <v>76</v>
      </c>
      <c r="H112" s="18"/>
      <c r="I112" s="40">
        <v>9660</v>
      </c>
      <c r="J112" s="39">
        <v>26</v>
      </c>
      <c r="K112" s="18">
        <v>28</v>
      </c>
      <c r="L112" s="18" t="s">
        <v>73</v>
      </c>
      <c r="M112" s="18"/>
      <c r="N112" s="31">
        <v>9660</v>
      </c>
      <c r="O112" s="48">
        <f t="shared" si="5"/>
        <v>0</v>
      </c>
      <c r="P112" s="49">
        <f t="shared" si="6"/>
        <v>0</v>
      </c>
      <c r="Q112" s="48" t="e">
        <f t="shared" si="7"/>
        <v>#REF!</v>
      </c>
      <c r="R112" s="48" t="e">
        <f t="shared" si="8"/>
        <v>#REF!</v>
      </c>
      <c r="S112" s="50" t="e">
        <f t="shared" si="9"/>
        <v>#REF!</v>
      </c>
    </row>
    <row r="113" spans="1:19" x14ac:dyDescent="0.25">
      <c r="A113" s="18">
        <v>33</v>
      </c>
      <c r="B113" s="18" t="s">
        <v>33</v>
      </c>
      <c r="C113" s="31">
        <v>35</v>
      </c>
      <c r="D113" s="31" t="e">
        <f>VLOOKUP(B113,#REF!,2,0)</f>
        <v>#REF!</v>
      </c>
      <c r="E113" s="39">
        <v>280</v>
      </c>
      <c r="F113" s="18">
        <v>295</v>
      </c>
      <c r="G113" s="18" t="s">
        <v>82</v>
      </c>
      <c r="H113" s="18"/>
      <c r="I113" s="40">
        <v>10325</v>
      </c>
      <c r="J113" s="39">
        <v>405</v>
      </c>
      <c r="K113" s="18">
        <v>450</v>
      </c>
      <c r="L113" s="18" t="s">
        <v>73</v>
      </c>
      <c r="M113" s="18"/>
      <c r="N113" s="31">
        <v>15750</v>
      </c>
      <c r="O113" s="48">
        <f t="shared" si="5"/>
        <v>0.52542372881355925</v>
      </c>
      <c r="P113" s="49">
        <f t="shared" si="6"/>
        <v>5425</v>
      </c>
      <c r="Q113" s="48" t="e">
        <f t="shared" si="7"/>
        <v>#REF!</v>
      </c>
      <c r="R113" s="48" t="e">
        <f t="shared" si="8"/>
        <v>#REF!</v>
      </c>
      <c r="S113" s="50" t="e">
        <f t="shared" si="9"/>
        <v>#REF!</v>
      </c>
    </row>
    <row r="114" spans="1:19" x14ac:dyDescent="0.25">
      <c r="A114" s="18">
        <v>33</v>
      </c>
      <c r="B114" s="18" t="s">
        <v>37</v>
      </c>
      <c r="C114" s="31">
        <v>7636</v>
      </c>
      <c r="D114" s="31" t="e">
        <f>VLOOKUP(B114,#REF!,2,0)</f>
        <v>#REF!</v>
      </c>
      <c r="E114" s="39">
        <v>15</v>
      </c>
      <c r="F114" s="18">
        <v>16</v>
      </c>
      <c r="G114" s="18" t="s">
        <v>82</v>
      </c>
      <c r="H114" s="18"/>
      <c r="I114" s="40">
        <v>122176</v>
      </c>
      <c r="J114" s="39">
        <v>18</v>
      </c>
      <c r="K114" s="18">
        <v>20</v>
      </c>
      <c r="L114" s="18" t="s">
        <v>73</v>
      </c>
      <c r="M114" s="18"/>
      <c r="N114" s="31">
        <v>152720</v>
      </c>
      <c r="O114" s="48">
        <f t="shared" si="5"/>
        <v>0.25</v>
      </c>
      <c r="P114" s="49">
        <f t="shared" si="6"/>
        <v>30544</v>
      </c>
      <c r="Q114" s="48" t="e">
        <f t="shared" si="7"/>
        <v>#REF!</v>
      </c>
      <c r="R114" s="48" t="e">
        <f t="shared" si="8"/>
        <v>#REF!</v>
      </c>
      <c r="S114" s="50" t="e">
        <f t="shared" si="9"/>
        <v>#REF!</v>
      </c>
    </row>
    <row r="115" spans="1:19" x14ac:dyDescent="0.25">
      <c r="A115" s="18">
        <v>33</v>
      </c>
      <c r="B115" s="18" t="s">
        <v>32</v>
      </c>
      <c r="C115" s="31">
        <v>965</v>
      </c>
      <c r="D115" s="31" t="e">
        <f>VLOOKUP(B115,#REF!,2,0)</f>
        <v>#REF!</v>
      </c>
      <c r="E115" s="39">
        <v>100</v>
      </c>
      <c r="F115" s="18">
        <v>124</v>
      </c>
      <c r="G115" s="18" t="s">
        <v>69</v>
      </c>
      <c r="H115" s="18"/>
      <c r="I115" s="40">
        <v>119660</v>
      </c>
      <c r="J115" s="39">
        <v>189</v>
      </c>
      <c r="K115" s="18">
        <v>210</v>
      </c>
      <c r="L115" s="18" t="s">
        <v>73</v>
      </c>
      <c r="M115" s="18"/>
      <c r="N115" s="31">
        <v>202650</v>
      </c>
      <c r="O115" s="48">
        <f t="shared" si="5"/>
        <v>0.69354838709677424</v>
      </c>
      <c r="P115" s="49">
        <f t="shared" si="6"/>
        <v>82990</v>
      </c>
      <c r="Q115" s="48" t="e">
        <f t="shared" si="7"/>
        <v>#REF!</v>
      </c>
      <c r="R115" s="48" t="e">
        <f t="shared" si="8"/>
        <v>#REF!</v>
      </c>
      <c r="S115" s="50" t="e">
        <f t="shared" si="9"/>
        <v>#REF!</v>
      </c>
    </row>
    <row r="116" spans="1:19" x14ac:dyDescent="0.25">
      <c r="A116" s="18">
        <v>33</v>
      </c>
      <c r="B116" s="18" t="s">
        <v>34</v>
      </c>
      <c r="C116" s="31">
        <v>1</v>
      </c>
      <c r="D116" s="31" t="e">
        <f>VLOOKUP(B116,#REF!,2,0)</f>
        <v>#REF!</v>
      </c>
      <c r="E116" s="39">
        <v>290</v>
      </c>
      <c r="F116" s="18">
        <v>360</v>
      </c>
      <c r="G116" s="18" t="s">
        <v>69</v>
      </c>
      <c r="H116" s="18"/>
      <c r="I116" s="40">
        <v>360</v>
      </c>
      <c r="J116" s="39">
        <v>333</v>
      </c>
      <c r="K116" s="18">
        <v>370</v>
      </c>
      <c r="L116" s="18" t="s">
        <v>73</v>
      </c>
      <c r="M116" s="18"/>
      <c r="N116" s="31">
        <v>370</v>
      </c>
      <c r="O116" s="48">
        <f t="shared" si="5"/>
        <v>2.7777777777777679E-2</v>
      </c>
      <c r="P116" s="49">
        <f t="shared" si="6"/>
        <v>10</v>
      </c>
      <c r="Q116" s="48" t="e">
        <f t="shared" si="7"/>
        <v>#REF!</v>
      </c>
      <c r="R116" s="48" t="e">
        <f t="shared" si="8"/>
        <v>#REF!</v>
      </c>
      <c r="S116" s="50" t="e">
        <f t="shared" si="9"/>
        <v>#REF!</v>
      </c>
    </row>
    <row r="117" spans="1:19" x14ac:dyDescent="0.25">
      <c r="A117" s="18">
        <v>33</v>
      </c>
      <c r="B117" s="18" t="s">
        <v>31</v>
      </c>
      <c r="C117" s="31">
        <v>55</v>
      </c>
      <c r="D117" s="31" t="e">
        <f>VLOOKUP(B117,#REF!,2,0)</f>
        <v>#REF!</v>
      </c>
      <c r="E117" s="39">
        <v>149</v>
      </c>
      <c r="F117" s="18">
        <v>165</v>
      </c>
      <c r="G117" s="18" t="s">
        <v>73</v>
      </c>
      <c r="H117" s="18"/>
      <c r="I117" s="40">
        <v>9075</v>
      </c>
      <c r="J117" s="39">
        <v>149</v>
      </c>
      <c r="K117" s="18">
        <v>165</v>
      </c>
      <c r="L117" s="18" t="s">
        <v>73</v>
      </c>
      <c r="M117" s="18"/>
      <c r="N117" s="31">
        <v>9075</v>
      </c>
      <c r="O117" s="48">
        <f t="shared" si="5"/>
        <v>0</v>
      </c>
      <c r="P117" s="49">
        <f t="shared" si="6"/>
        <v>0</v>
      </c>
      <c r="Q117" s="48" t="e">
        <f t="shared" si="7"/>
        <v>#REF!</v>
      </c>
      <c r="R117" s="48" t="e">
        <f t="shared" si="8"/>
        <v>#REF!</v>
      </c>
      <c r="S117" s="50" t="e">
        <f t="shared" si="9"/>
        <v>#REF!</v>
      </c>
    </row>
    <row r="118" spans="1:19" x14ac:dyDescent="0.25">
      <c r="A118" s="18">
        <v>33</v>
      </c>
      <c r="B118" s="18" t="s">
        <v>30</v>
      </c>
      <c r="C118" s="31">
        <v>271</v>
      </c>
      <c r="D118" s="31" t="e">
        <f>VLOOKUP(B118,#REF!,2,0)</f>
        <v>#REF!</v>
      </c>
      <c r="E118" s="39">
        <v>135</v>
      </c>
      <c r="F118" s="18">
        <v>150</v>
      </c>
      <c r="G118" s="18" t="s">
        <v>73</v>
      </c>
      <c r="H118" s="18"/>
      <c r="I118" s="40">
        <v>40650</v>
      </c>
      <c r="J118" s="39">
        <v>135</v>
      </c>
      <c r="K118" s="18">
        <v>150</v>
      </c>
      <c r="L118" s="18" t="s">
        <v>73</v>
      </c>
      <c r="M118" s="18"/>
      <c r="N118" s="31">
        <v>40650</v>
      </c>
      <c r="O118" s="48">
        <f t="shared" si="5"/>
        <v>0</v>
      </c>
      <c r="P118" s="49">
        <f t="shared" si="6"/>
        <v>0</v>
      </c>
      <c r="Q118" s="48" t="e">
        <f t="shared" si="7"/>
        <v>#REF!</v>
      </c>
      <c r="R118" s="48" t="e">
        <f t="shared" si="8"/>
        <v>#REF!</v>
      </c>
      <c r="S118" s="50" t="e">
        <f t="shared" si="9"/>
        <v>#REF!</v>
      </c>
    </row>
    <row r="119" spans="1:19" x14ac:dyDescent="0.25">
      <c r="A119" s="18">
        <v>33</v>
      </c>
      <c r="B119" s="18" t="s">
        <v>35</v>
      </c>
      <c r="C119" s="31">
        <v>330</v>
      </c>
      <c r="D119" s="31" t="e">
        <f>VLOOKUP(B119,#REF!,2,0)</f>
        <v>#REF!</v>
      </c>
      <c r="E119" s="39">
        <v>100</v>
      </c>
      <c r="F119" s="18">
        <v>124</v>
      </c>
      <c r="G119" s="18" t="s">
        <v>69</v>
      </c>
      <c r="H119" s="18"/>
      <c r="I119" s="40">
        <v>40920</v>
      </c>
      <c r="J119" s="39">
        <v>225</v>
      </c>
      <c r="K119" s="18">
        <v>298</v>
      </c>
      <c r="L119" s="18" t="s">
        <v>73</v>
      </c>
      <c r="M119" s="18"/>
      <c r="N119" s="31">
        <v>98340</v>
      </c>
      <c r="O119" s="48">
        <f t="shared" si="5"/>
        <v>1.403225806451613</v>
      </c>
      <c r="P119" s="49">
        <f t="shared" si="6"/>
        <v>57420</v>
      </c>
      <c r="Q119" s="48" t="e">
        <f t="shared" si="7"/>
        <v>#REF!</v>
      </c>
      <c r="R119" s="48" t="e">
        <f t="shared" si="8"/>
        <v>#REF!</v>
      </c>
      <c r="S119" s="50" t="e">
        <f t="shared" si="9"/>
        <v>#REF!</v>
      </c>
    </row>
    <row r="120" spans="1:19" x14ac:dyDescent="0.25">
      <c r="A120" s="18">
        <v>34</v>
      </c>
      <c r="B120" s="18" t="s">
        <v>29</v>
      </c>
      <c r="C120" s="31">
        <v>161</v>
      </c>
      <c r="D120" s="31" t="e">
        <f>VLOOKUP(B120,#REF!,2,0)</f>
        <v>#REF!</v>
      </c>
      <c r="E120" s="39">
        <v>145</v>
      </c>
      <c r="F120" s="18">
        <v>180</v>
      </c>
      <c r="G120" s="18" t="s">
        <v>69</v>
      </c>
      <c r="H120" s="18"/>
      <c r="I120" s="40">
        <v>28947</v>
      </c>
      <c r="J120" s="39">
        <v>230</v>
      </c>
      <c r="K120" s="18">
        <v>255</v>
      </c>
      <c r="L120" s="18" t="s">
        <v>73</v>
      </c>
      <c r="M120" s="18"/>
      <c r="N120" s="31">
        <v>41055</v>
      </c>
      <c r="O120" s="48">
        <f t="shared" si="5"/>
        <v>0.41666666666666674</v>
      </c>
      <c r="P120" s="49">
        <f t="shared" si="6"/>
        <v>12108</v>
      </c>
      <c r="Q120" s="48" t="e">
        <f t="shared" si="7"/>
        <v>#REF!</v>
      </c>
      <c r="R120" s="48" t="e">
        <f t="shared" si="8"/>
        <v>#REF!</v>
      </c>
      <c r="S120" s="50" t="e">
        <f t="shared" si="9"/>
        <v>#REF!</v>
      </c>
    </row>
    <row r="121" spans="1:19" x14ac:dyDescent="0.25">
      <c r="A121" s="18">
        <v>34</v>
      </c>
      <c r="B121" s="18" t="s">
        <v>36</v>
      </c>
      <c r="C121" s="31">
        <v>260</v>
      </c>
      <c r="D121" s="31" t="e">
        <f>VLOOKUP(B121,#REF!,2,0)</f>
        <v>#REF!</v>
      </c>
      <c r="E121" s="39">
        <v>25</v>
      </c>
      <c r="F121" s="18">
        <v>28</v>
      </c>
      <c r="G121" s="18" t="s">
        <v>76</v>
      </c>
      <c r="H121" s="18"/>
      <c r="I121" s="40">
        <v>7280</v>
      </c>
      <c r="J121" s="39">
        <v>26</v>
      </c>
      <c r="K121" s="18">
        <v>28</v>
      </c>
      <c r="L121" s="18" t="s">
        <v>73</v>
      </c>
      <c r="M121" s="18"/>
      <c r="N121" s="31">
        <v>7280</v>
      </c>
      <c r="O121" s="48">
        <f t="shared" si="5"/>
        <v>0</v>
      </c>
      <c r="P121" s="49">
        <f t="shared" si="6"/>
        <v>0</v>
      </c>
      <c r="Q121" s="48" t="e">
        <f t="shared" si="7"/>
        <v>#REF!</v>
      </c>
      <c r="R121" s="48" t="e">
        <f t="shared" si="8"/>
        <v>#REF!</v>
      </c>
      <c r="S121" s="50" t="e">
        <f t="shared" si="9"/>
        <v>#REF!</v>
      </c>
    </row>
    <row r="122" spans="1:19" x14ac:dyDescent="0.25">
      <c r="A122" s="18">
        <v>34</v>
      </c>
      <c r="B122" s="18" t="s">
        <v>33</v>
      </c>
      <c r="C122" s="31">
        <v>26</v>
      </c>
      <c r="D122" s="31" t="e">
        <f>VLOOKUP(B122,#REF!,2,0)</f>
        <v>#REF!</v>
      </c>
      <c r="E122" s="39">
        <v>280</v>
      </c>
      <c r="F122" s="18">
        <v>295</v>
      </c>
      <c r="G122" s="18" t="s">
        <v>82</v>
      </c>
      <c r="H122" s="18"/>
      <c r="I122" s="40">
        <v>7670</v>
      </c>
      <c r="J122" s="39">
        <v>405</v>
      </c>
      <c r="K122" s="18">
        <v>450</v>
      </c>
      <c r="L122" s="18" t="s">
        <v>73</v>
      </c>
      <c r="M122" s="18"/>
      <c r="N122" s="31">
        <v>11700</v>
      </c>
      <c r="O122" s="48">
        <f t="shared" si="5"/>
        <v>0.52542372881355925</v>
      </c>
      <c r="P122" s="49">
        <f t="shared" si="6"/>
        <v>4030</v>
      </c>
      <c r="Q122" s="48" t="e">
        <f t="shared" si="7"/>
        <v>#REF!</v>
      </c>
      <c r="R122" s="48" t="e">
        <f t="shared" si="8"/>
        <v>#REF!</v>
      </c>
      <c r="S122" s="50" t="e">
        <f t="shared" si="9"/>
        <v>#REF!</v>
      </c>
    </row>
    <row r="123" spans="1:19" x14ac:dyDescent="0.25">
      <c r="A123" s="18">
        <v>34</v>
      </c>
      <c r="B123" s="18" t="s">
        <v>37</v>
      </c>
      <c r="C123" s="31">
        <v>6440</v>
      </c>
      <c r="D123" s="31" t="e">
        <f>VLOOKUP(B123,#REF!,2,0)</f>
        <v>#REF!</v>
      </c>
      <c r="E123" s="39">
        <v>15</v>
      </c>
      <c r="F123" s="18">
        <v>16</v>
      </c>
      <c r="G123" s="18" t="s">
        <v>82</v>
      </c>
      <c r="H123" s="18"/>
      <c r="I123" s="40">
        <v>103040</v>
      </c>
      <c r="J123" s="39">
        <v>18</v>
      </c>
      <c r="K123" s="18">
        <v>20</v>
      </c>
      <c r="L123" s="18" t="s">
        <v>73</v>
      </c>
      <c r="M123" s="18"/>
      <c r="N123" s="31">
        <v>128800</v>
      </c>
      <c r="O123" s="48">
        <f t="shared" si="5"/>
        <v>0.25</v>
      </c>
      <c r="P123" s="49">
        <f t="shared" si="6"/>
        <v>25760</v>
      </c>
      <c r="Q123" s="48" t="e">
        <f t="shared" si="7"/>
        <v>#REF!</v>
      </c>
      <c r="R123" s="48" t="e">
        <f t="shared" si="8"/>
        <v>#REF!</v>
      </c>
      <c r="S123" s="50" t="e">
        <f t="shared" si="9"/>
        <v>#REF!</v>
      </c>
    </row>
    <row r="124" spans="1:19" x14ac:dyDescent="0.25">
      <c r="A124" s="18">
        <v>34</v>
      </c>
      <c r="B124" s="18" t="s">
        <v>32</v>
      </c>
      <c r="C124" s="31">
        <v>728</v>
      </c>
      <c r="D124" s="31" t="e">
        <f>VLOOKUP(B124,#REF!,2,0)</f>
        <v>#REF!</v>
      </c>
      <c r="E124" s="39">
        <v>100</v>
      </c>
      <c r="F124" s="18">
        <v>124</v>
      </c>
      <c r="G124" s="18" t="s">
        <v>69</v>
      </c>
      <c r="H124" s="18"/>
      <c r="I124" s="40">
        <v>90272</v>
      </c>
      <c r="J124" s="39">
        <v>189</v>
      </c>
      <c r="K124" s="18">
        <v>210</v>
      </c>
      <c r="L124" s="18" t="s">
        <v>73</v>
      </c>
      <c r="M124" s="18"/>
      <c r="N124" s="31">
        <v>152880</v>
      </c>
      <c r="O124" s="48">
        <f t="shared" si="5"/>
        <v>0.69354838709677424</v>
      </c>
      <c r="P124" s="49">
        <f t="shared" si="6"/>
        <v>62608</v>
      </c>
      <c r="Q124" s="48" t="e">
        <f t="shared" si="7"/>
        <v>#REF!</v>
      </c>
      <c r="R124" s="48" t="e">
        <f t="shared" si="8"/>
        <v>#REF!</v>
      </c>
      <c r="S124" s="50" t="e">
        <f t="shared" si="9"/>
        <v>#REF!</v>
      </c>
    </row>
    <row r="125" spans="1:19" x14ac:dyDescent="0.25">
      <c r="A125" s="18">
        <v>34</v>
      </c>
      <c r="B125" s="18" t="s">
        <v>34</v>
      </c>
      <c r="C125" s="31">
        <v>1</v>
      </c>
      <c r="D125" s="31" t="e">
        <f>VLOOKUP(B125,#REF!,2,0)</f>
        <v>#REF!</v>
      </c>
      <c r="E125" s="39">
        <v>290</v>
      </c>
      <c r="F125" s="18">
        <v>360</v>
      </c>
      <c r="G125" s="18" t="s">
        <v>69</v>
      </c>
      <c r="H125" s="18"/>
      <c r="I125" s="40">
        <v>360</v>
      </c>
      <c r="J125" s="39">
        <v>333</v>
      </c>
      <c r="K125" s="18">
        <v>370</v>
      </c>
      <c r="L125" s="18" t="s">
        <v>73</v>
      </c>
      <c r="M125" s="18"/>
      <c r="N125" s="31">
        <v>370</v>
      </c>
      <c r="O125" s="48">
        <f t="shared" si="5"/>
        <v>2.7777777777777679E-2</v>
      </c>
      <c r="P125" s="49">
        <f t="shared" si="6"/>
        <v>10</v>
      </c>
      <c r="Q125" s="48" t="e">
        <f t="shared" si="7"/>
        <v>#REF!</v>
      </c>
      <c r="R125" s="48" t="e">
        <f t="shared" si="8"/>
        <v>#REF!</v>
      </c>
      <c r="S125" s="50" t="e">
        <f t="shared" si="9"/>
        <v>#REF!</v>
      </c>
    </row>
    <row r="126" spans="1:19" x14ac:dyDescent="0.25">
      <c r="A126" s="18">
        <v>34</v>
      </c>
      <c r="B126" s="18" t="s">
        <v>31</v>
      </c>
      <c r="C126" s="31">
        <v>42</v>
      </c>
      <c r="D126" s="31" t="e">
        <f>VLOOKUP(B126,#REF!,2,0)</f>
        <v>#REF!</v>
      </c>
      <c r="E126" s="39">
        <v>149</v>
      </c>
      <c r="F126" s="18">
        <v>165</v>
      </c>
      <c r="G126" s="18" t="s">
        <v>73</v>
      </c>
      <c r="H126" s="18"/>
      <c r="I126" s="40">
        <v>6930</v>
      </c>
      <c r="J126" s="39">
        <v>149</v>
      </c>
      <c r="K126" s="18">
        <v>165</v>
      </c>
      <c r="L126" s="18" t="s">
        <v>73</v>
      </c>
      <c r="M126" s="18"/>
      <c r="N126" s="31">
        <v>6930</v>
      </c>
      <c r="O126" s="48">
        <f t="shared" si="5"/>
        <v>0</v>
      </c>
      <c r="P126" s="49">
        <f t="shared" si="6"/>
        <v>0</v>
      </c>
      <c r="Q126" s="48" t="e">
        <f t="shared" si="7"/>
        <v>#REF!</v>
      </c>
      <c r="R126" s="48" t="e">
        <f t="shared" si="8"/>
        <v>#REF!</v>
      </c>
      <c r="S126" s="50" t="e">
        <f t="shared" si="9"/>
        <v>#REF!</v>
      </c>
    </row>
    <row r="127" spans="1:19" x14ac:dyDescent="0.25">
      <c r="A127" s="18">
        <v>34</v>
      </c>
      <c r="B127" s="18" t="s">
        <v>30</v>
      </c>
      <c r="C127" s="31">
        <v>205</v>
      </c>
      <c r="D127" s="31" t="e">
        <f>VLOOKUP(B127,#REF!,2,0)</f>
        <v>#REF!</v>
      </c>
      <c r="E127" s="39">
        <v>135</v>
      </c>
      <c r="F127" s="18">
        <v>150</v>
      </c>
      <c r="G127" s="18" t="s">
        <v>73</v>
      </c>
      <c r="H127" s="18"/>
      <c r="I127" s="40">
        <v>30750</v>
      </c>
      <c r="J127" s="39">
        <v>135</v>
      </c>
      <c r="K127" s="18">
        <v>150</v>
      </c>
      <c r="L127" s="18" t="s">
        <v>73</v>
      </c>
      <c r="M127" s="18"/>
      <c r="N127" s="31">
        <v>30750</v>
      </c>
      <c r="O127" s="48">
        <f t="shared" si="5"/>
        <v>0</v>
      </c>
      <c r="P127" s="49">
        <f t="shared" si="6"/>
        <v>0</v>
      </c>
      <c r="Q127" s="48" t="e">
        <f t="shared" si="7"/>
        <v>#REF!</v>
      </c>
      <c r="R127" s="48" t="e">
        <f t="shared" si="8"/>
        <v>#REF!</v>
      </c>
      <c r="S127" s="50" t="e">
        <f t="shared" si="9"/>
        <v>#REF!</v>
      </c>
    </row>
    <row r="128" spans="1:19" x14ac:dyDescent="0.25">
      <c r="A128" s="18">
        <v>34</v>
      </c>
      <c r="B128" s="18" t="s">
        <v>35</v>
      </c>
      <c r="C128" s="31">
        <v>249</v>
      </c>
      <c r="D128" s="31" t="e">
        <f>VLOOKUP(B128,#REF!,2,0)</f>
        <v>#REF!</v>
      </c>
      <c r="E128" s="39">
        <v>100</v>
      </c>
      <c r="F128" s="18">
        <v>124</v>
      </c>
      <c r="G128" s="18" t="s">
        <v>69</v>
      </c>
      <c r="H128" s="18"/>
      <c r="I128" s="40">
        <v>30876</v>
      </c>
      <c r="J128" s="39">
        <v>225</v>
      </c>
      <c r="K128" s="18">
        <v>298</v>
      </c>
      <c r="L128" s="18" t="s">
        <v>73</v>
      </c>
      <c r="M128" s="18"/>
      <c r="N128" s="31">
        <v>74202</v>
      </c>
      <c r="O128" s="48">
        <f t="shared" si="5"/>
        <v>1.403225806451613</v>
      </c>
      <c r="P128" s="49">
        <f t="shared" si="6"/>
        <v>43326</v>
      </c>
      <c r="Q128" s="48" t="e">
        <f t="shared" si="7"/>
        <v>#REF!</v>
      </c>
      <c r="R128" s="48" t="e">
        <f t="shared" si="8"/>
        <v>#REF!</v>
      </c>
      <c r="S128" s="50" t="e">
        <f t="shared" si="9"/>
        <v>#REF!</v>
      </c>
    </row>
    <row r="129" spans="1:19" x14ac:dyDescent="0.25">
      <c r="A129" s="18">
        <v>35</v>
      </c>
      <c r="B129" s="18" t="s">
        <v>29</v>
      </c>
      <c r="C129" s="31">
        <v>141</v>
      </c>
      <c r="D129" s="31" t="e">
        <f>VLOOKUP(B129,#REF!,2,0)</f>
        <v>#REF!</v>
      </c>
      <c r="E129" s="39">
        <v>145</v>
      </c>
      <c r="F129" s="18">
        <v>180</v>
      </c>
      <c r="G129" s="18" t="s">
        <v>69</v>
      </c>
      <c r="H129" s="18"/>
      <c r="I129" s="40">
        <v>25353</v>
      </c>
      <c r="J129" s="39">
        <v>230</v>
      </c>
      <c r="K129" s="18">
        <v>255</v>
      </c>
      <c r="L129" s="18" t="s">
        <v>73</v>
      </c>
      <c r="M129" s="18"/>
      <c r="N129" s="31">
        <v>35955</v>
      </c>
      <c r="O129" s="48">
        <f t="shared" si="5"/>
        <v>0.41666666666666674</v>
      </c>
      <c r="P129" s="49">
        <f t="shared" si="6"/>
        <v>10602</v>
      </c>
      <c r="Q129" s="48" t="e">
        <f t="shared" si="7"/>
        <v>#REF!</v>
      </c>
      <c r="R129" s="48" t="e">
        <f t="shared" si="8"/>
        <v>#REF!</v>
      </c>
      <c r="S129" s="50" t="e">
        <f t="shared" si="9"/>
        <v>#REF!</v>
      </c>
    </row>
    <row r="130" spans="1:19" x14ac:dyDescent="0.25">
      <c r="A130" s="18">
        <v>35</v>
      </c>
      <c r="B130" s="18" t="s">
        <v>36</v>
      </c>
      <c r="C130" s="31">
        <v>228</v>
      </c>
      <c r="D130" s="31" t="e">
        <f>VLOOKUP(B130,#REF!,2,0)</f>
        <v>#REF!</v>
      </c>
      <c r="E130" s="39">
        <v>25</v>
      </c>
      <c r="F130" s="18">
        <v>28</v>
      </c>
      <c r="G130" s="18" t="s">
        <v>76</v>
      </c>
      <c r="H130" s="18"/>
      <c r="I130" s="40">
        <v>6384</v>
      </c>
      <c r="J130" s="39">
        <v>26</v>
      </c>
      <c r="K130" s="18">
        <v>28</v>
      </c>
      <c r="L130" s="18" t="s">
        <v>73</v>
      </c>
      <c r="M130" s="18"/>
      <c r="N130" s="31">
        <v>6384</v>
      </c>
      <c r="O130" s="48">
        <f t="shared" si="5"/>
        <v>0</v>
      </c>
      <c r="P130" s="49">
        <f t="shared" si="6"/>
        <v>0</v>
      </c>
      <c r="Q130" s="48" t="e">
        <f t="shared" si="7"/>
        <v>#REF!</v>
      </c>
      <c r="R130" s="48" t="e">
        <f t="shared" si="8"/>
        <v>#REF!</v>
      </c>
      <c r="S130" s="50" t="e">
        <f t="shared" si="9"/>
        <v>#REF!</v>
      </c>
    </row>
    <row r="131" spans="1:19" x14ac:dyDescent="0.25">
      <c r="A131" s="18">
        <v>35</v>
      </c>
      <c r="B131" s="18" t="s">
        <v>33</v>
      </c>
      <c r="C131" s="31">
        <v>23</v>
      </c>
      <c r="D131" s="31" t="e">
        <f>VLOOKUP(B131,#REF!,2,0)</f>
        <v>#REF!</v>
      </c>
      <c r="E131" s="39">
        <v>280</v>
      </c>
      <c r="F131" s="18">
        <v>295</v>
      </c>
      <c r="G131" s="18" t="s">
        <v>82</v>
      </c>
      <c r="H131" s="18"/>
      <c r="I131" s="40">
        <v>6785</v>
      </c>
      <c r="J131" s="39">
        <v>405</v>
      </c>
      <c r="K131" s="18">
        <v>450</v>
      </c>
      <c r="L131" s="18" t="s">
        <v>73</v>
      </c>
      <c r="M131" s="18"/>
      <c r="N131" s="31">
        <v>10350</v>
      </c>
      <c r="O131" s="48">
        <f t="shared" si="5"/>
        <v>0.52542372881355925</v>
      </c>
      <c r="P131" s="49">
        <f t="shared" si="6"/>
        <v>3565</v>
      </c>
      <c r="Q131" s="48" t="e">
        <f t="shared" si="7"/>
        <v>#REF!</v>
      </c>
      <c r="R131" s="48" t="e">
        <f t="shared" si="8"/>
        <v>#REF!</v>
      </c>
      <c r="S131" s="50" t="e">
        <f t="shared" si="9"/>
        <v>#REF!</v>
      </c>
    </row>
    <row r="132" spans="1:19" x14ac:dyDescent="0.25">
      <c r="A132" s="18">
        <v>35</v>
      </c>
      <c r="B132" s="18" t="s">
        <v>37</v>
      </c>
      <c r="C132" s="31">
        <v>4876</v>
      </c>
      <c r="D132" s="31" t="e">
        <f>VLOOKUP(B132,#REF!,2,0)</f>
        <v>#REF!</v>
      </c>
      <c r="E132" s="39">
        <v>15</v>
      </c>
      <c r="F132" s="18">
        <v>16</v>
      </c>
      <c r="G132" s="18" t="s">
        <v>82</v>
      </c>
      <c r="H132" s="18"/>
      <c r="I132" s="40">
        <v>78016</v>
      </c>
      <c r="J132" s="39">
        <v>18</v>
      </c>
      <c r="K132" s="18">
        <v>20</v>
      </c>
      <c r="L132" s="18" t="s">
        <v>73</v>
      </c>
      <c r="M132" s="18"/>
      <c r="N132" s="31">
        <v>97520</v>
      </c>
      <c r="O132" s="48">
        <f t="shared" ref="O132:O195" si="10">+K132/F132-1</f>
        <v>0.25</v>
      </c>
      <c r="P132" s="49">
        <f t="shared" ref="P132:P195" si="11">+N132-I132</f>
        <v>19504</v>
      </c>
      <c r="Q132" s="48" t="e">
        <f t="shared" ref="Q132:Q195" si="12">+K132/D132-1</f>
        <v>#REF!</v>
      </c>
      <c r="R132" s="48" t="e">
        <f t="shared" ref="R132:R195" si="13">+F132/D132-1</f>
        <v>#REF!</v>
      </c>
      <c r="S132" s="50" t="e">
        <f t="shared" ref="S132:S195" si="14">+R132-Q132</f>
        <v>#REF!</v>
      </c>
    </row>
    <row r="133" spans="1:19" x14ac:dyDescent="0.25">
      <c r="A133" s="18">
        <v>35</v>
      </c>
      <c r="B133" s="18" t="s">
        <v>32</v>
      </c>
      <c r="C133" s="31">
        <v>637</v>
      </c>
      <c r="D133" s="31" t="e">
        <f>VLOOKUP(B133,#REF!,2,0)</f>
        <v>#REF!</v>
      </c>
      <c r="E133" s="39">
        <v>100</v>
      </c>
      <c r="F133" s="18">
        <v>124</v>
      </c>
      <c r="G133" s="18" t="s">
        <v>69</v>
      </c>
      <c r="H133" s="18"/>
      <c r="I133" s="40">
        <v>79000</v>
      </c>
      <c r="J133" s="39">
        <v>189</v>
      </c>
      <c r="K133" s="18">
        <v>210</v>
      </c>
      <c r="L133" s="18" t="s">
        <v>73</v>
      </c>
      <c r="M133" s="18"/>
      <c r="N133" s="31">
        <v>133770</v>
      </c>
      <c r="O133" s="48">
        <f t="shared" si="10"/>
        <v>0.69354838709677424</v>
      </c>
      <c r="P133" s="49">
        <f t="shared" si="11"/>
        <v>54770</v>
      </c>
      <c r="Q133" s="48" t="e">
        <f t="shared" si="12"/>
        <v>#REF!</v>
      </c>
      <c r="R133" s="48" t="e">
        <f t="shared" si="13"/>
        <v>#REF!</v>
      </c>
      <c r="S133" s="50" t="e">
        <f t="shared" si="14"/>
        <v>#REF!</v>
      </c>
    </row>
    <row r="134" spans="1:19" x14ac:dyDescent="0.25">
      <c r="A134" s="18">
        <v>35</v>
      </c>
      <c r="B134" s="18" t="s">
        <v>34</v>
      </c>
      <c r="C134" s="31">
        <v>1</v>
      </c>
      <c r="D134" s="31" t="e">
        <f>VLOOKUP(B134,#REF!,2,0)</f>
        <v>#REF!</v>
      </c>
      <c r="E134" s="39">
        <v>290</v>
      </c>
      <c r="F134" s="18">
        <v>360</v>
      </c>
      <c r="G134" s="18" t="s">
        <v>69</v>
      </c>
      <c r="H134" s="18"/>
      <c r="I134" s="40">
        <v>360</v>
      </c>
      <c r="J134" s="39">
        <v>333</v>
      </c>
      <c r="K134" s="18">
        <v>370</v>
      </c>
      <c r="L134" s="18" t="s">
        <v>73</v>
      </c>
      <c r="M134" s="18"/>
      <c r="N134" s="31">
        <v>370</v>
      </c>
      <c r="O134" s="48">
        <f t="shared" si="10"/>
        <v>2.7777777777777679E-2</v>
      </c>
      <c r="P134" s="49">
        <f t="shared" si="11"/>
        <v>10</v>
      </c>
      <c r="Q134" s="48" t="e">
        <f t="shared" si="12"/>
        <v>#REF!</v>
      </c>
      <c r="R134" s="48" t="e">
        <f t="shared" si="13"/>
        <v>#REF!</v>
      </c>
      <c r="S134" s="50" t="e">
        <f t="shared" si="14"/>
        <v>#REF!</v>
      </c>
    </row>
    <row r="135" spans="1:19" x14ac:dyDescent="0.25">
      <c r="A135" s="18">
        <v>35</v>
      </c>
      <c r="B135" s="18" t="s">
        <v>31</v>
      </c>
      <c r="C135" s="31">
        <v>36</v>
      </c>
      <c r="D135" s="31" t="e">
        <f>VLOOKUP(B135,#REF!,2,0)</f>
        <v>#REF!</v>
      </c>
      <c r="E135" s="39">
        <v>149</v>
      </c>
      <c r="F135" s="18">
        <v>165</v>
      </c>
      <c r="G135" s="18" t="s">
        <v>73</v>
      </c>
      <c r="H135" s="18"/>
      <c r="I135" s="40">
        <v>5940</v>
      </c>
      <c r="J135" s="39">
        <v>149</v>
      </c>
      <c r="K135" s="18">
        <v>165</v>
      </c>
      <c r="L135" s="18" t="s">
        <v>73</v>
      </c>
      <c r="M135" s="18"/>
      <c r="N135" s="31">
        <v>5940</v>
      </c>
      <c r="O135" s="48">
        <f t="shared" si="10"/>
        <v>0</v>
      </c>
      <c r="P135" s="49">
        <f t="shared" si="11"/>
        <v>0</v>
      </c>
      <c r="Q135" s="48" t="e">
        <f t="shared" si="12"/>
        <v>#REF!</v>
      </c>
      <c r="R135" s="48" t="e">
        <f t="shared" si="13"/>
        <v>#REF!</v>
      </c>
      <c r="S135" s="50" t="e">
        <f t="shared" si="14"/>
        <v>#REF!</v>
      </c>
    </row>
    <row r="136" spans="1:19" x14ac:dyDescent="0.25">
      <c r="A136" s="18">
        <v>35</v>
      </c>
      <c r="B136" s="18" t="s">
        <v>30</v>
      </c>
      <c r="C136" s="31">
        <v>179</v>
      </c>
      <c r="D136" s="31" t="e">
        <f>VLOOKUP(B136,#REF!,2,0)</f>
        <v>#REF!</v>
      </c>
      <c r="E136" s="39">
        <v>135</v>
      </c>
      <c r="F136" s="18">
        <v>150</v>
      </c>
      <c r="G136" s="18" t="s">
        <v>73</v>
      </c>
      <c r="H136" s="18"/>
      <c r="I136" s="40">
        <v>26850</v>
      </c>
      <c r="J136" s="39">
        <v>135</v>
      </c>
      <c r="K136" s="18">
        <v>150</v>
      </c>
      <c r="L136" s="18" t="s">
        <v>73</v>
      </c>
      <c r="M136" s="18"/>
      <c r="N136" s="31">
        <v>26850</v>
      </c>
      <c r="O136" s="48">
        <f t="shared" si="10"/>
        <v>0</v>
      </c>
      <c r="P136" s="49">
        <f t="shared" si="11"/>
        <v>0</v>
      </c>
      <c r="Q136" s="48" t="e">
        <f t="shared" si="12"/>
        <v>#REF!</v>
      </c>
      <c r="R136" s="48" t="e">
        <f t="shared" si="13"/>
        <v>#REF!</v>
      </c>
      <c r="S136" s="50" t="e">
        <f t="shared" si="14"/>
        <v>#REF!</v>
      </c>
    </row>
    <row r="137" spans="1:19" x14ac:dyDescent="0.25">
      <c r="A137" s="18">
        <v>35</v>
      </c>
      <c r="B137" s="18" t="s">
        <v>35</v>
      </c>
      <c r="C137" s="31">
        <v>218</v>
      </c>
      <c r="D137" s="31" t="e">
        <f>VLOOKUP(B137,#REF!,2,0)</f>
        <v>#REF!</v>
      </c>
      <c r="E137" s="39">
        <v>100</v>
      </c>
      <c r="F137" s="18">
        <v>124</v>
      </c>
      <c r="G137" s="18" t="s">
        <v>69</v>
      </c>
      <c r="H137" s="18"/>
      <c r="I137" s="40">
        <v>27032</v>
      </c>
      <c r="J137" s="39">
        <v>225</v>
      </c>
      <c r="K137" s="18">
        <v>298</v>
      </c>
      <c r="L137" s="18" t="s">
        <v>73</v>
      </c>
      <c r="M137" s="18"/>
      <c r="N137" s="31">
        <v>64964</v>
      </c>
      <c r="O137" s="48">
        <f t="shared" si="10"/>
        <v>1.403225806451613</v>
      </c>
      <c r="P137" s="49">
        <f t="shared" si="11"/>
        <v>37932</v>
      </c>
      <c r="Q137" s="48" t="e">
        <f t="shared" si="12"/>
        <v>#REF!</v>
      </c>
      <c r="R137" s="48" t="e">
        <f t="shared" si="13"/>
        <v>#REF!</v>
      </c>
      <c r="S137" s="50" t="e">
        <f t="shared" si="14"/>
        <v>#REF!</v>
      </c>
    </row>
    <row r="138" spans="1:19" x14ac:dyDescent="0.25">
      <c r="A138" s="18">
        <v>36</v>
      </c>
      <c r="B138" s="18" t="s">
        <v>29</v>
      </c>
      <c r="C138" s="31">
        <v>81</v>
      </c>
      <c r="D138" s="31" t="e">
        <f>VLOOKUP(B138,#REF!,2,0)</f>
        <v>#REF!</v>
      </c>
      <c r="E138" s="39">
        <v>145</v>
      </c>
      <c r="F138" s="18">
        <v>180</v>
      </c>
      <c r="G138" s="18" t="s">
        <v>69</v>
      </c>
      <c r="H138" s="18"/>
      <c r="I138" s="40">
        <v>14563</v>
      </c>
      <c r="J138" s="39">
        <v>230</v>
      </c>
      <c r="K138" s="18">
        <v>255</v>
      </c>
      <c r="L138" s="18" t="s">
        <v>73</v>
      </c>
      <c r="M138" s="18"/>
      <c r="N138" s="31">
        <v>20655</v>
      </c>
      <c r="O138" s="48">
        <f t="shared" si="10"/>
        <v>0.41666666666666674</v>
      </c>
      <c r="P138" s="49">
        <f t="shared" si="11"/>
        <v>6092</v>
      </c>
      <c r="Q138" s="48" t="e">
        <f t="shared" si="12"/>
        <v>#REF!</v>
      </c>
      <c r="R138" s="48" t="e">
        <f t="shared" si="13"/>
        <v>#REF!</v>
      </c>
      <c r="S138" s="50" t="e">
        <f t="shared" si="14"/>
        <v>#REF!</v>
      </c>
    </row>
    <row r="139" spans="1:19" x14ac:dyDescent="0.25">
      <c r="A139" s="18">
        <v>36</v>
      </c>
      <c r="B139" s="18" t="s">
        <v>36</v>
      </c>
      <c r="C139" s="31">
        <v>130</v>
      </c>
      <c r="D139" s="31" t="e">
        <f>VLOOKUP(B139,#REF!,2,0)</f>
        <v>#REF!</v>
      </c>
      <c r="E139" s="39">
        <v>25</v>
      </c>
      <c r="F139" s="18">
        <v>28</v>
      </c>
      <c r="G139" s="18" t="s">
        <v>76</v>
      </c>
      <c r="H139" s="18"/>
      <c r="I139" s="40">
        <v>3640</v>
      </c>
      <c r="J139" s="39">
        <v>26</v>
      </c>
      <c r="K139" s="18">
        <v>28</v>
      </c>
      <c r="L139" s="18" t="s">
        <v>73</v>
      </c>
      <c r="M139" s="18"/>
      <c r="N139" s="31">
        <v>3640</v>
      </c>
      <c r="O139" s="48">
        <f t="shared" si="10"/>
        <v>0</v>
      </c>
      <c r="P139" s="49">
        <f t="shared" si="11"/>
        <v>0</v>
      </c>
      <c r="Q139" s="48" t="e">
        <f t="shared" si="12"/>
        <v>#REF!</v>
      </c>
      <c r="R139" s="48" t="e">
        <f t="shared" si="13"/>
        <v>#REF!</v>
      </c>
      <c r="S139" s="50" t="e">
        <f t="shared" si="14"/>
        <v>#REF!</v>
      </c>
    </row>
    <row r="140" spans="1:19" x14ac:dyDescent="0.25">
      <c r="A140" s="18">
        <v>36</v>
      </c>
      <c r="B140" s="18" t="s">
        <v>33</v>
      </c>
      <c r="C140" s="31">
        <v>13</v>
      </c>
      <c r="D140" s="31" t="e">
        <f>VLOOKUP(B140,#REF!,2,0)</f>
        <v>#REF!</v>
      </c>
      <c r="E140" s="39">
        <v>280</v>
      </c>
      <c r="F140" s="18">
        <v>295</v>
      </c>
      <c r="G140" s="18" t="s">
        <v>82</v>
      </c>
      <c r="H140" s="18"/>
      <c r="I140" s="40">
        <v>3835</v>
      </c>
      <c r="J140" s="39">
        <v>405</v>
      </c>
      <c r="K140" s="18">
        <v>450</v>
      </c>
      <c r="L140" s="18" t="s">
        <v>73</v>
      </c>
      <c r="M140" s="18"/>
      <c r="N140" s="31">
        <v>5850</v>
      </c>
      <c r="O140" s="48">
        <f t="shared" si="10"/>
        <v>0.52542372881355925</v>
      </c>
      <c r="P140" s="49">
        <f t="shared" si="11"/>
        <v>2015</v>
      </c>
      <c r="Q140" s="48" t="e">
        <f t="shared" si="12"/>
        <v>#REF!</v>
      </c>
      <c r="R140" s="48" t="e">
        <f t="shared" si="13"/>
        <v>#REF!</v>
      </c>
      <c r="S140" s="50" t="e">
        <f t="shared" si="14"/>
        <v>#REF!</v>
      </c>
    </row>
    <row r="141" spans="1:19" x14ac:dyDescent="0.25">
      <c r="A141" s="18">
        <v>36</v>
      </c>
      <c r="B141" s="18" t="s">
        <v>37</v>
      </c>
      <c r="C141" s="31">
        <v>1840</v>
      </c>
      <c r="D141" s="31" t="e">
        <f>VLOOKUP(B141,#REF!,2,0)</f>
        <v>#REF!</v>
      </c>
      <c r="E141" s="39">
        <v>15</v>
      </c>
      <c r="F141" s="18">
        <v>16</v>
      </c>
      <c r="G141" s="18" t="s">
        <v>82</v>
      </c>
      <c r="H141" s="18"/>
      <c r="I141" s="40">
        <v>29440</v>
      </c>
      <c r="J141" s="39">
        <v>18</v>
      </c>
      <c r="K141" s="18">
        <v>20</v>
      </c>
      <c r="L141" s="18" t="s">
        <v>73</v>
      </c>
      <c r="M141" s="18"/>
      <c r="N141" s="31">
        <v>36800</v>
      </c>
      <c r="O141" s="48">
        <f t="shared" si="10"/>
        <v>0.25</v>
      </c>
      <c r="P141" s="49">
        <f t="shared" si="11"/>
        <v>7360</v>
      </c>
      <c r="Q141" s="48" t="e">
        <f t="shared" si="12"/>
        <v>#REF!</v>
      </c>
      <c r="R141" s="48" t="e">
        <f t="shared" si="13"/>
        <v>#REF!</v>
      </c>
      <c r="S141" s="50" t="e">
        <f t="shared" si="14"/>
        <v>#REF!</v>
      </c>
    </row>
    <row r="142" spans="1:19" x14ac:dyDescent="0.25">
      <c r="A142" s="18">
        <v>36</v>
      </c>
      <c r="B142" s="18" t="s">
        <v>32</v>
      </c>
      <c r="C142" s="31">
        <v>364</v>
      </c>
      <c r="D142" s="31" t="e">
        <f>VLOOKUP(B142,#REF!,2,0)</f>
        <v>#REF!</v>
      </c>
      <c r="E142" s="39">
        <v>100</v>
      </c>
      <c r="F142" s="18">
        <v>124</v>
      </c>
      <c r="G142" s="18" t="s">
        <v>69</v>
      </c>
      <c r="H142" s="18"/>
      <c r="I142" s="40">
        <v>45136</v>
      </c>
      <c r="J142" s="39">
        <v>189</v>
      </c>
      <c r="K142" s="18">
        <v>210</v>
      </c>
      <c r="L142" s="18" t="s">
        <v>73</v>
      </c>
      <c r="M142" s="18"/>
      <c r="N142" s="31">
        <v>76440</v>
      </c>
      <c r="O142" s="48">
        <f t="shared" si="10"/>
        <v>0.69354838709677424</v>
      </c>
      <c r="P142" s="49">
        <f t="shared" si="11"/>
        <v>31304</v>
      </c>
      <c r="Q142" s="48" t="e">
        <f t="shared" si="12"/>
        <v>#REF!</v>
      </c>
      <c r="R142" s="48" t="e">
        <f t="shared" si="13"/>
        <v>#REF!</v>
      </c>
      <c r="S142" s="50" t="e">
        <f t="shared" si="14"/>
        <v>#REF!</v>
      </c>
    </row>
    <row r="143" spans="1:19" x14ac:dyDescent="0.25">
      <c r="A143" s="18">
        <v>36</v>
      </c>
      <c r="B143" s="18" t="s">
        <v>34</v>
      </c>
      <c r="C143" s="31">
        <v>1</v>
      </c>
      <c r="D143" s="31" t="e">
        <f>VLOOKUP(B143,#REF!,2,0)</f>
        <v>#REF!</v>
      </c>
      <c r="E143" s="39">
        <v>290</v>
      </c>
      <c r="F143" s="18">
        <v>360</v>
      </c>
      <c r="G143" s="18" t="s">
        <v>69</v>
      </c>
      <c r="H143" s="18"/>
      <c r="I143" s="40">
        <v>360</v>
      </c>
      <c r="J143" s="39">
        <v>333</v>
      </c>
      <c r="K143" s="18">
        <v>370</v>
      </c>
      <c r="L143" s="18" t="s">
        <v>73</v>
      </c>
      <c r="M143" s="18"/>
      <c r="N143" s="31">
        <v>370</v>
      </c>
      <c r="O143" s="48">
        <f t="shared" si="10"/>
        <v>2.7777777777777679E-2</v>
      </c>
      <c r="P143" s="49">
        <f t="shared" si="11"/>
        <v>10</v>
      </c>
      <c r="Q143" s="48" t="e">
        <f t="shared" si="12"/>
        <v>#REF!</v>
      </c>
      <c r="R143" s="48" t="e">
        <f t="shared" si="13"/>
        <v>#REF!</v>
      </c>
      <c r="S143" s="50" t="e">
        <f t="shared" si="14"/>
        <v>#REF!</v>
      </c>
    </row>
    <row r="144" spans="1:19" x14ac:dyDescent="0.25">
      <c r="A144" s="18">
        <v>36</v>
      </c>
      <c r="B144" s="18" t="s">
        <v>31</v>
      </c>
      <c r="C144" s="31">
        <v>21</v>
      </c>
      <c r="D144" s="31" t="e">
        <f>VLOOKUP(B144,#REF!,2,0)</f>
        <v>#REF!</v>
      </c>
      <c r="E144" s="39">
        <v>149</v>
      </c>
      <c r="F144" s="18">
        <v>165</v>
      </c>
      <c r="G144" s="18" t="s">
        <v>73</v>
      </c>
      <c r="H144" s="18"/>
      <c r="I144" s="40">
        <v>3465</v>
      </c>
      <c r="J144" s="39">
        <v>149</v>
      </c>
      <c r="K144" s="18">
        <v>165</v>
      </c>
      <c r="L144" s="18" t="s">
        <v>73</v>
      </c>
      <c r="M144" s="18"/>
      <c r="N144" s="31">
        <v>3465</v>
      </c>
      <c r="O144" s="48">
        <f t="shared" si="10"/>
        <v>0</v>
      </c>
      <c r="P144" s="49">
        <f t="shared" si="11"/>
        <v>0</v>
      </c>
      <c r="Q144" s="48" t="e">
        <f t="shared" si="12"/>
        <v>#REF!</v>
      </c>
      <c r="R144" s="48" t="e">
        <f t="shared" si="13"/>
        <v>#REF!</v>
      </c>
      <c r="S144" s="50" t="e">
        <f t="shared" si="14"/>
        <v>#REF!</v>
      </c>
    </row>
    <row r="145" spans="1:19" x14ac:dyDescent="0.25">
      <c r="A145" s="18">
        <v>36</v>
      </c>
      <c r="B145" s="18" t="s">
        <v>30</v>
      </c>
      <c r="C145" s="31">
        <v>102</v>
      </c>
      <c r="D145" s="31" t="e">
        <f>VLOOKUP(B145,#REF!,2,0)</f>
        <v>#REF!</v>
      </c>
      <c r="E145" s="39">
        <v>135</v>
      </c>
      <c r="F145" s="18">
        <v>150</v>
      </c>
      <c r="G145" s="18" t="s">
        <v>73</v>
      </c>
      <c r="H145" s="18"/>
      <c r="I145" s="40">
        <v>15300</v>
      </c>
      <c r="J145" s="39">
        <v>135</v>
      </c>
      <c r="K145" s="18">
        <v>150</v>
      </c>
      <c r="L145" s="18" t="s">
        <v>73</v>
      </c>
      <c r="M145" s="18"/>
      <c r="N145" s="31">
        <v>15300</v>
      </c>
      <c r="O145" s="48">
        <f t="shared" si="10"/>
        <v>0</v>
      </c>
      <c r="P145" s="49">
        <f t="shared" si="11"/>
        <v>0</v>
      </c>
      <c r="Q145" s="48" t="e">
        <f t="shared" si="12"/>
        <v>#REF!</v>
      </c>
      <c r="R145" s="48" t="e">
        <f t="shared" si="13"/>
        <v>#REF!</v>
      </c>
      <c r="S145" s="50" t="e">
        <f t="shared" si="14"/>
        <v>#REF!</v>
      </c>
    </row>
    <row r="146" spans="1:19" x14ac:dyDescent="0.25">
      <c r="A146" s="18">
        <v>36</v>
      </c>
      <c r="B146" s="18" t="s">
        <v>35</v>
      </c>
      <c r="C146" s="31">
        <v>125</v>
      </c>
      <c r="D146" s="31" t="e">
        <f>VLOOKUP(B146,#REF!,2,0)</f>
        <v>#REF!</v>
      </c>
      <c r="E146" s="39">
        <v>100</v>
      </c>
      <c r="F146" s="18">
        <v>124</v>
      </c>
      <c r="G146" s="18" t="s">
        <v>69</v>
      </c>
      <c r="H146" s="18"/>
      <c r="I146" s="40">
        <v>15500</v>
      </c>
      <c r="J146" s="39">
        <v>225</v>
      </c>
      <c r="K146" s="18">
        <v>298</v>
      </c>
      <c r="L146" s="18" t="s">
        <v>73</v>
      </c>
      <c r="M146" s="18"/>
      <c r="N146" s="31">
        <v>37250</v>
      </c>
      <c r="O146" s="48">
        <f t="shared" si="10"/>
        <v>1.403225806451613</v>
      </c>
      <c r="P146" s="49">
        <f t="shared" si="11"/>
        <v>21750</v>
      </c>
      <c r="Q146" s="48" t="e">
        <f t="shared" si="12"/>
        <v>#REF!</v>
      </c>
      <c r="R146" s="48" t="e">
        <f t="shared" si="13"/>
        <v>#REF!</v>
      </c>
      <c r="S146" s="50" t="e">
        <f t="shared" si="14"/>
        <v>#REF!</v>
      </c>
    </row>
    <row r="147" spans="1:19" x14ac:dyDescent="0.25">
      <c r="A147" s="18">
        <v>37</v>
      </c>
      <c r="B147" s="18" t="s">
        <v>29</v>
      </c>
      <c r="C147" s="31">
        <v>40</v>
      </c>
      <c r="D147" s="31" t="e">
        <f>VLOOKUP(B147,#REF!,2,0)</f>
        <v>#REF!</v>
      </c>
      <c r="E147" s="39">
        <v>145</v>
      </c>
      <c r="F147" s="18">
        <v>180</v>
      </c>
      <c r="G147" s="18" t="s">
        <v>69</v>
      </c>
      <c r="H147" s="18"/>
      <c r="I147" s="40">
        <v>7192</v>
      </c>
      <c r="J147" s="39">
        <v>230</v>
      </c>
      <c r="K147" s="18">
        <v>255</v>
      </c>
      <c r="L147" s="18" t="s">
        <v>73</v>
      </c>
      <c r="M147" s="18"/>
      <c r="N147" s="31">
        <v>10200</v>
      </c>
      <c r="O147" s="48">
        <f t="shared" si="10"/>
        <v>0.41666666666666674</v>
      </c>
      <c r="P147" s="49">
        <f t="shared" si="11"/>
        <v>3008</v>
      </c>
      <c r="Q147" s="48" t="e">
        <f t="shared" si="12"/>
        <v>#REF!</v>
      </c>
      <c r="R147" s="48" t="e">
        <f t="shared" si="13"/>
        <v>#REF!</v>
      </c>
      <c r="S147" s="50" t="e">
        <f t="shared" si="14"/>
        <v>#REF!</v>
      </c>
    </row>
    <row r="148" spans="1:19" x14ac:dyDescent="0.25">
      <c r="A148" s="18">
        <v>37</v>
      </c>
      <c r="B148" s="18" t="s">
        <v>36</v>
      </c>
      <c r="C148" s="31">
        <v>65</v>
      </c>
      <c r="D148" s="31" t="e">
        <f>VLOOKUP(B148,#REF!,2,0)</f>
        <v>#REF!</v>
      </c>
      <c r="E148" s="39">
        <v>25</v>
      </c>
      <c r="F148" s="18">
        <v>28</v>
      </c>
      <c r="G148" s="18" t="s">
        <v>76</v>
      </c>
      <c r="H148" s="18"/>
      <c r="I148" s="40">
        <v>1820</v>
      </c>
      <c r="J148" s="39">
        <v>26</v>
      </c>
      <c r="K148" s="18">
        <v>28</v>
      </c>
      <c r="L148" s="18" t="s">
        <v>73</v>
      </c>
      <c r="M148" s="18"/>
      <c r="N148" s="31">
        <v>1820</v>
      </c>
      <c r="O148" s="48">
        <f t="shared" si="10"/>
        <v>0</v>
      </c>
      <c r="P148" s="49">
        <f t="shared" si="11"/>
        <v>0</v>
      </c>
      <c r="Q148" s="48" t="e">
        <f t="shared" si="12"/>
        <v>#REF!</v>
      </c>
      <c r="R148" s="48" t="e">
        <f t="shared" si="13"/>
        <v>#REF!</v>
      </c>
      <c r="S148" s="50" t="e">
        <f t="shared" si="14"/>
        <v>#REF!</v>
      </c>
    </row>
    <row r="149" spans="1:19" x14ac:dyDescent="0.25">
      <c r="A149" s="18">
        <v>37</v>
      </c>
      <c r="B149" s="18" t="s">
        <v>33</v>
      </c>
      <c r="C149" s="31">
        <v>7</v>
      </c>
      <c r="D149" s="31" t="e">
        <f>VLOOKUP(B149,#REF!,2,0)</f>
        <v>#REF!</v>
      </c>
      <c r="E149" s="39">
        <v>280</v>
      </c>
      <c r="F149" s="18">
        <v>295</v>
      </c>
      <c r="G149" s="18" t="s">
        <v>82</v>
      </c>
      <c r="H149" s="18"/>
      <c r="I149" s="40">
        <v>2065</v>
      </c>
      <c r="J149" s="39">
        <v>405</v>
      </c>
      <c r="K149" s="18">
        <v>450</v>
      </c>
      <c r="L149" s="18" t="s">
        <v>73</v>
      </c>
      <c r="M149" s="18"/>
      <c r="N149" s="31">
        <v>3150</v>
      </c>
      <c r="O149" s="48">
        <f t="shared" si="10"/>
        <v>0.52542372881355925</v>
      </c>
      <c r="P149" s="49">
        <f t="shared" si="11"/>
        <v>1085</v>
      </c>
      <c r="Q149" s="48" t="e">
        <f t="shared" si="12"/>
        <v>#REF!</v>
      </c>
      <c r="R149" s="48" t="e">
        <f t="shared" si="13"/>
        <v>#REF!</v>
      </c>
      <c r="S149" s="50" t="e">
        <f t="shared" si="14"/>
        <v>#REF!</v>
      </c>
    </row>
    <row r="150" spans="1:19" x14ac:dyDescent="0.25">
      <c r="A150" s="18">
        <v>37</v>
      </c>
      <c r="B150" s="18" t="s">
        <v>37</v>
      </c>
      <c r="C150" s="31">
        <v>920</v>
      </c>
      <c r="D150" s="31" t="e">
        <f>VLOOKUP(B150,#REF!,2,0)</f>
        <v>#REF!</v>
      </c>
      <c r="E150" s="39">
        <v>15</v>
      </c>
      <c r="F150" s="18">
        <v>16</v>
      </c>
      <c r="G150" s="18" t="s">
        <v>82</v>
      </c>
      <c r="H150" s="18"/>
      <c r="I150" s="40">
        <v>14720</v>
      </c>
      <c r="J150" s="39">
        <v>18</v>
      </c>
      <c r="K150" s="18">
        <v>20</v>
      </c>
      <c r="L150" s="18" t="s">
        <v>73</v>
      </c>
      <c r="M150" s="18"/>
      <c r="N150" s="31">
        <v>18400</v>
      </c>
      <c r="O150" s="48">
        <f t="shared" si="10"/>
        <v>0.25</v>
      </c>
      <c r="P150" s="49">
        <f t="shared" si="11"/>
        <v>3680</v>
      </c>
      <c r="Q150" s="48" t="e">
        <f t="shared" si="12"/>
        <v>#REF!</v>
      </c>
      <c r="R150" s="48" t="e">
        <f t="shared" si="13"/>
        <v>#REF!</v>
      </c>
      <c r="S150" s="50" t="e">
        <f t="shared" si="14"/>
        <v>#REF!</v>
      </c>
    </row>
    <row r="151" spans="1:19" x14ac:dyDescent="0.25">
      <c r="A151" s="18">
        <v>37</v>
      </c>
      <c r="B151" s="18" t="s">
        <v>32</v>
      </c>
      <c r="C151" s="31">
        <v>182</v>
      </c>
      <c r="D151" s="31" t="e">
        <f>VLOOKUP(B151,#REF!,2,0)</f>
        <v>#REF!</v>
      </c>
      <c r="E151" s="39">
        <v>100</v>
      </c>
      <c r="F151" s="18">
        <v>124</v>
      </c>
      <c r="G151" s="18" t="s">
        <v>69</v>
      </c>
      <c r="H151" s="18"/>
      <c r="I151" s="40">
        <v>22569</v>
      </c>
      <c r="J151" s="39">
        <v>189</v>
      </c>
      <c r="K151" s="18">
        <v>210</v>
      </c>
      <c r="L151" s="18" t="s">
        <v>73</v>
      </c>
      <c r="M151" s="18"/>
      <c r="N151" s="31">
        <v>38220</v>
      </c>
      <c r="O151" s="48">
        <f t="shared" si="10"/>
        <v>0.69354838709677424</v>
      </c>
      <c r="P151" s="49">
        <f t="shared" si="11"/>
        <v>15651</v>
      </c>
      <c r="Q151" s="48" t="e">
        <f t="shared" si="12"/>
        <v>#REF!</v>
      </c>
      <c r="R151" s="48" t="e">
        <f t="shared" si="13"/>
        <v>#REF!</v>
      </c>
      <c r="S151" s="50" t="e">
        <f t="shared" si="14"/>
        <v>#REF!</v>
      </c>
    </row>
    <row r="152" spans="1:19" x14ac:dyDescent="0.25">
      <c r="A152" s="18">
        <v>37</v>
      </c>
      <c r="B152" s="18" t="s">
        <v>34</v>
      </c>
      <c r="C152" s="31">
        <v>1</v>
      </c>
      <c r="D152" s="31" t="e">
        <f>VLOOKUP(B152,#REF!,2,0)</f>
        <v>#REF!</v>
      </c>
      <c r="E152" s="39">
        <v>290</v>
      </c>
      <c r="F152" s="18">
        <v>360</v>
      </c>
      <c r="G152" s="18" t="s">
        <v>69</v>
      </c>
      <c r="H152" s="18"/>
      <c r="I152" s="40">
        <v>360</v>
      </c>
      <c r="J152" s="39">
        <v>333</v>
      </c>
      <c r="K152" s="18">
        <v>370</v>
      </c>
      <c r="L152" s="18" t="s">
        <v>73</v>
      </c>
      <c r="M152" s="18"/>
      <c r="N152" s="31">
        <v>370</v>
      </c>
      <c r="O152" s="48">
        <f t="shared" si="10"/>
        <v>2.7777777777777679E-2</v>
      </c>
      <c r="P152" s="49">
        <f t="shared" si="11"/>
        <v>10</v>
      </c>
      <c r="Q152" s="48" t="e">
        <f t="shared" si="12"/>
        <v>#REF!</v>
      </c>
      <c r="R152" s="48" t="e">
        <f t="shared" si="13"/>
        <v>#REF!</v>
      </c>
      <c r="S152" s="50" t="e">
        <f t="shared" si="14"/>
        <v>#REF!</v>
      </c>
    </row>
    <row r="153" spans="1:19" x14ac:dyDescent="0.25">
      <c r="A153" s="18">
        <v>37</v>
      </c>
      <c r="B153" s="18" t="s">
        <v>31</v>
      </c>
      <c r="C153" s="31">
        <v>10</v>
      </c>
      <c r="D153" s="31" t="e">
        <f>VLOOKUP(B153,#REF!,2,0)</f>
        <v>#REF!</v>
      </c>
      <c r="E153" s="39">
        <v>149</v>
      </c>
      <c r="F153" s="18">
        <v>165</v>
      </c>
      <c r="G153" s="18" t="s">
        <v>73</v>
      </c>
      <c r="H153" s="18"/>
      <c r="I153" s="40">
        <v>1650</v>
      </c>
      <c r="J153" s="39">
        <v>149</v>
      </c>
      <c r="K153" s="18">
        <v>165</v>
      </c>
      <c r="L153" s="18" t="s">
        <v>73</v>
      </c>
      <c r="M153" s="18"/>
      <c r="N153" s="31">
        <v>1650</v>
      </c>
      <c r="O153" s="48">
        <f t="shared" si="10"/>
        <v>0</v>
      </c>
      <c r="P153" s="49">
        <f t="shared" si="11"/>
        <v>0</v>
      </c>
      <c r="Q153" s="48" t="e">
        <f t="shared" si="12"/>
        <v>#REF!</v>
      </c>
      <c r="R153" s="48" t="e">
        <f t="shared" si="13"/>
        <v>#REF!</v>
      </c>
      <c r="S153" s="50" t="e">
        <f t="shared" si="14"/>
        <v>#REF!</v>
      </c>
    </row>
    <row r="154" spans="1:19" x14ac:dyDescent="0.25">
      <c r="A154" s="18">
        <v>37</v>
      </c>
      <c r="B154" s="18" t="s">
        <v>30</v>
      </c>
      <c r="C154" s="31">
        <v>51</v>
      </c>
      <c r="D154" s="31" t="e">
        <f>VLOOKUP(B154,#REF!,2,0)</f>
        <v>#REF!</v>
      </c>
      <c r="E154" s="39">
        <v>135</v>
      </c>
      <c r="F154" s="18">
        <v>150</v>
      </c>
      <c r="G154" s="18" t="s">
        <v>73</v>
      </c>
      <c r="H154" s="18"/>
      <c r="I154" s="40">
        <v>7650</v>
      </c>
      <c r="J154" s="39">
        <v>135</v>
      </c>
      <c r="K154" s="18">
        <v>150</v>
      </c>
      <c r="L154" s="18" t="s">
        <v>73</v>
      </c>
      <c r="M154" s="18"/>
      <c r="N154" s="31">
        <v>7650</v>
      </c>
      <c r="O154" s="48">
        <f t="shared" si="10"/>
        <v>0</v>
      </c>
      <c r="P154" s="49">
        <f t="shared" si="11"/>
        <v>0</v>
      </c>
      <c r="Q154" s="48" t="e">
        <f t="shared" si="12"/>
        <v>#REF!</v>
      </c>
      <c r="R154" s="48" t="e">
        <f t="shared" si="13"/>
        <v>#REF!</v>
      </c>
      <c r="S154" s="50" t="e">
        <f t="shared" si="14"/>
        <v>#REF!</v>
      </c>
    </row>
    <row r="155" spans="1:19" x14ac:dyDescent="0.25">
      <c r="A155" s="18">
        <v>37</v>
      </c>
      <c r="B155" s="18" t="s">
        <v>35</v>
      </c>
      <c r="C155" s="31">
        <v>62</v>
      </c>
      <c r="D155" s="31" t="e">
        <f>VLOOKUP(B155,#REF!,2,0)</f>
        <v>#REF!</v>
      </c>
      <c r="E155" s="39">
        <v>100</v>
      </c>
      <c r="F155" s="18">
        <v>124</v>
      </c>
      <c r="G155" s="18" t="s">
        <v>69</v>
      </c>
      <c r="H155" s="18"/>
      <c r="I155" s="40">
        <v>7688</v>
      </c>
      <c r="J155" s="39">
        <v>225</v>
      </c>
      <c r="K155" s="18">
        <v>298</v>
      </c>
      <c r="L155" s="18" t="s">
        <v>73</v>
      </c>
      <c r="M155" s="18"/>
      <c r="N155" s="31">
        <v>18476</v>
      </c>
      <c r="O155" s="48">
        <f t="shared" si="10"/>
        <v>1.403225806451613</v>
      </c>
      <c r="P155" s="49">
        <f t="shared" si="11"/>
        <v>10788</v>
      </c>
      <c r="Q155" s="48" t="e">
        <f t="shared" si="12"/>
        <v>#REF!</v>
      </c>
      <c r="R155" s="48" t="e">
        <f t="shared" si="13"/>
        <v>#REF!</v>
      </c>
      <c r="S155" s="50" t="e">
        <f t="shared" si="14"/>
        <v>#REF!</v>
      </c>
    </row>
    <row r="156" spans="1:19" x14ac:dyDescent="0.25">
      <c r="A156" s="18">
        <v>38</v>
      </c>
      <c r="B156" s="18" t="s">
        <v>29</v>
      </c>
      <c r="C156" s="31">
        <v>40</v>
      </c>
      <c r="D156" s="31" t="e">
        <f>VLOOKUP(B156,#REF!,2,0)</f>
        <v>#REF!</v>
      </c>
      <c r="E156" s="39">
        <v>145</v>
      </c>
      <c r="F156" s="18">
        <v>180</v>
      </c>
      <c r="G156" s="18" t="s">
        <v>69</v>
      </c>
      <c r="H156" s="18"/>
      <c r="I156" s="40">
        <v>7192</v>
      </c>
      <c r="J156" s="39">
        <v>230</v>
      </c>
      <c r="K156" s="18">
        <v>255</v>
      </c>
      <c r="L156" s="18" t="s">
        <v>73</v>
      </c>
      <c r="M156" s="18"/>
      <c r="N156" s="31">
        <v>10200</v>
      </c>
      <c r="O156" s="48">
        <f t="shared" si="10"/>
        <v>0.41666666666666674</v>
      </c>
      <c r="P156" s="49">
        <f t="shared" si="11"/>
        <v>3008</v>
      </c>
      <c r="Q156" s="48" t="e">
        <f t="shared" si="12"/>
        <v>#REF!</v>
      </c>
      <c r="R156" s="48" t="e">
        <f t="shared" si="13"/>
        <v>#REF!</v>
      </c>
      <c r="S156" s="50" t="e">
        <f t="shared" si="14"/>
        <v>#REF!</v>
      </c>
    </row>
    <row r="157" spans="1:19" x14ac:dyDescent="0.25">
      <c r="A157" s="18">
        <v>38</v>
      </c>
      <c r="B157" s="18" t="s">
        <v>36</v>
      </c>
      <c r="C157" s="31">
        <v>65</v>
      </c>
      <c r="D157" s="31" t="e">
        <f>VLOOKUP(B157,#REF!,2,0)</f>
        <v>#REF!</v>
      </c>
      <c r="E157" s="39">
        <v>25</v>
      </c>
      <c r="F157" s="18">
        <v>28</v>
      </c>
      <c r="G157" s="18" t="s">
        <v>76</v>
      </c>
      <c r="H157" s="18"/>
      <c r="I157" s="40">
        <v>1820</v>
      </c>
      <c r="J157" s="39">
        <v>26</v>
      </c>
      <c r="K157" s="18">
        <v>28</v>
      </c>
      <c r="L157" s="18" t="s">
        <v>73</v>
      </c>
      <c r="M157" s="18"/>
      <c r="N157" s="31">
        <v>1820</v>
      </c>
      <c r="O157" s="48">
        <f t="shared" si="10"/>
        <v>0</v>
      </c>
      <c r="P157" s="49">
        <f t="shared" si="11"/>
        <v>0</v>
      </c>
      <c r="Q157" s="48" t="e">
        <f t="shared" si="12"/>
        <v>#REF!</v>
      </c>
      <c r="R157" s="48" t="e">
        <f t="shared" si="13"/>
        <v>#REF!</v>
      </c>
      <c r="S157" s="50" t="e">
        <f t="shared" si="14"/>
        <v>#REF!</v>
      </c>
    </row>
    <row r="158" spans="1:19" x14ac:dyDescent="0.25">
      <c r="A158" s="18">
        <v>38</v>
      </c>
      <c r="B158" s="18" t="s">
        <v>33</v>
      </c>
      <c r="C158" s="31">
        <v>7</v>
      </c>
      <c r="D158" s="31" t="e">
        <f>VLOOKUP(B158,#REF!,2,0)</f>
        <v>#REF!</v>
      </c>
      <c r="E158" s="39">
        <v>280</v>
      </c>
      <c r="F158" s="18">
        <v>295</v>
      </c>
      <c r="G158" s="18" t="s">
        <v>82</v>
      </c>
      <c r="H158" s="18"/>
      <c r="I158" s="40">
        <v>2065</v>
      </c>
      <c r="J158" s="39">
        <v>405</v>
      </c>
      <c r="K158" s="18">
        <v>450</v>
      </c>
      <c r="L158" s="18" t="s">
        <v>73</v>
      </c>
      <c r="M158" s="18"/>
      <c r="N158" s="31">
        <v>3150</v>
      </c>
      <c r="O158" s="48">
        <f t="shared" si="10"/>
        <v>0.52542372881355925</v>
      </c>
      <c r="P158" s="49">
        <f t="shared" si="11"/>
        <v>1085</v>
      </c>
      <c r="Q158" s="48" t="e">
        <f t="shared" si="12"/>
        <v>#REF!</v>
      </c>
      <c r="R158" s="48" t="e">
        <f t="shared" si="13"/>
        <v>#REF!</v>
      </c>
      <c r="S158" s="50" t="e">
        <f t="shared" si="14"/>
        <v>#REF!</v>
      </c>
    </row>
    <row r="159" spans="1:19" x14ac:dyDescent="0.25">
      <c r="A159" s="18">
        <v>38</v>
      </c>
      <c r="B159" s="18" t="s">
        <v>37</v>
      </c>
      <c r="C159" s="31">
        <v>920</v>
      </c>
      <c r="D159" s="31" t="e">
        <f>VLOOKUP(B159,#REF!,2,0)</f>
        <v>#REF!</v>
      </c>
      <c r="E159" s="39">
        <v>15</v>
      </c>
      <c r="F159" s="18">
        <v>16</v>
      </c>
      <c r="G159" s="18" t="s">
        <v>82</v>
      </c>
      <c r="H159" s="18"/>
      <c r="I159" s="40">
        <v>14720</v>
      </c>
      <c r="J159" s="39">
        <v>18</v>
      </c>
      <c r="K159" s="18">
        <v>20</v>
      </c>
      <c r="L159" s="18" t="s">
        <v>73</v>
      </c>
      <c r="M159" s="18"/>
      <c r="N159" s="31">
        <v>18400</v>
      </c>
      <c r="O159" s="48">
        <f t="shared" si="10"/>
        <v>0.25</v>
      </c>
      <c r="P159" s="49">
        <f t="shared" si="11"/>
        <v>3680</v>
      </c>
      <c r="Q159" s="48" t="e">
        <f t="shared" si="12"/>
        <v>#REF!</v>
      </c>
      <c r="R159" s="48" t="e">
        <f t="shared" si="13"/>
        <v>#REF!</v>
      </c>
      <c r="S159" s="50" t="e">
        <f t="shared" si="14"/>
        <v>#REF!</v>
      </c>
    </row>
    <row r="160" spans="1:19" x14ac:dyDescent="0.25">
      <c r="A160" s="18">
        <v>38</v>
      </c>
      <c r="B160" s="18" t="s">
        <v>32</v>
      </c>
      <c r="C160" s="31">
        <v>182</v>
      </c>
      <c r="D160" s="31" t="e">
        <f>VLOOKUP(B160,#REF!,2,0)</f>
        <v>#REF!</v>
      </c>
      <c r="E160" s="39">
        <v>100</v>
      </c>
      <c r="F160" s="18">
        <v>124</v>
      </c>
      <c r="G160" s="18" t="s">
        <v>69</v>
      </c>
      <c r="H160" s="18"/>
      <c r="I160" s="40">
        <v>22569</v>
      </c>
      <c r="J160" s="39">
        <v>189</v>
      </c>
      <c r="K160" s="18">
        <v>210</v>
      </c>
      <c r="L160" s="18" t="s">
        <v>73</v>
      </c>
      <c r="M160" s="18"/>
      <c r="N160" s="31">
        <v>38220</v>
      </c>
      <c r="O160" s="48">
        <f t="shared" si="10"/>
        <v>0.69354838709677424</v>
      </c>
      <c r="P160" s="49">
        <f t="shared" si="11"/>
        <v>15651</v>
      </c>
      <c r="Q160" s="48" t="e">
        <f t="shared" si="12"/>
        <v>#REF!</v>
      </c>
      <c r="R160" s="48" t="e">
        <f t="shared" si="13"/>
        <v>#REF!</v>
      </c>
      <c r="S160" s="50" t="e">
        <f t="shared" si="14"/>
        <v>#REF!</v>
      </c>
    </row>
    <row r="161" spans="1:19" x14ac:dyDescent="0.25">
      <c r="A161" s="18">
        <v>38</v>
      </c>
      <c r="B161" s="18" t="s">
        <v>34</v>
      </c>
      <c r="C161" s="31">
        <v>1</v>
      </c>
      <c r="D161" s="31" t="e">
        <f>VLOOKUP(B161,#REF!,2,0)</f>
        <v>#REF!</v>
      </c>
      <c r="E161" s="39">
        <v>290</v>
      </c>
      <c r="F161" s="18">
        <v>360</v>
      </c>
      <c r="G161" s="18" t="s">
        <v>69</v>
      </c>
      <c r="H161" s="18"/>
      <c r="I161" s="40">
        <v>360</v>
      </c>
      <c r="J161" s="39">
        <v>333</v>
      </c>
      <c r="K161" s="18">
        <v>370</v>
      </c>
      <c r="L161" s="18" t="s">
        <v>73</v>
      </c>
      <c r="M161" s="18"/>
      <c r="N161" s="31">
        <v>370</v>
      </c>
      <c r="O161" s="48">
        <f t="shared" si="10"/>
        <v>2.7777777777777679E-2</v>
      </c>
      <c r="P161" s="49">
        <f t="shared" si="11"/>
        <v>10</v>
      </c>
      <c r="Q161" s="48" t="e">
        <f t="shared" si="12"/>
        <v>#REF!</v>
      </c>
      <c r="R161" s="48" t="e">
        <f t="shared" si="13"/>
        <v>#REF!</v>
      </c>
      <c r="S161" s="50" t="e">
        <f t="shared" si="14"/>
        <v>#REF!</v>
      </c>
    </row>
    <row r="162" spans="1:19" x14ac:dyDescent="0.25">
      <c r="A162" s="18">
        <v>38</v>
      </c>
      <c r="B162" s="18" t="s">
        <v>31</v>
      </c>
      <c r="C162" s="31">
        <v>10</v>
      </c>
      <c r="D162" s="31" t="e">
        <f>VLOOKUP(B162,#REF!,2,0)</f>
        <v>#REF!</v>
      </c>
      <c r="E162" s="39">
        <v>149</v>
      </c>
      <c r="F162" s="18">
        <v>165</v>
      </c>
      <c r="G162" s="18" t="s">
        <v>73</v>
      </c>
      <c r="H162" s="18"/>
      <c r="I162" s="40">
        <v>1650</v>
      </c>
      <c r="J162" s="39">
        <v>149</v>
      </c>
      <c r="K162" s="18">
        <v>165</v>
      </c>
      <c r="L162" s="18" t="s">
        <v>73</v>
      </c>
      <c r="M162" s="18"/>
      <c r="N162" s="31">
        <v>1650</v>
      </c>
      <c r="O162" s="48">
        <f t="shared" si="10"/>
        <v>0</v>
      </c>
      <c r="P162" s="49">
        <f t="shared" si="11"/>
        <v>0</v>
      </c>
      <c r="Q162" s="48" t="e">
        <f t="shared" si="12"/>
        <v>#REF!</v>
      </c>
      <c r="R162" s="48" t="e">
        <f t="shared" si="13"/>
        <v>#REF!</v>
      </c>
      <c r="S162" s="50" t="e">
        <f t="shared" si="14"/>
        <v>#REF!</v>
      </c>
    </row>
    <row r="163" spans="1:19" x14ac:dyDescent="0.25">
      <c r="A163" s="18">
        <v>38</v>
      </c>
      <c r="B163" s="18" t="s">
        <v>30</v>
      </c>
      <c r="C163" s="31">
        <v>51</v>
      </c>
      <c r="D163" s="31" t="e">
        <f>VLOOKUP(B163,#REF!,2,0)</f>
        <v>#REF!</v>
      </c>
      <c r="E163" s="39">
        <v>135</v>
      </c>
      <c r="F163" s="18">
        <v>150</v>
      </c>
      <c r="G163" s="18" t="s">
        <v>73</v>
      </c>
      <c r="H163" s="18"/>
      <c r="I163" s="40">
        <v>7650</v>
      </c>
      <c r="J163" s="39">
        <v>135</v>
      </c>
      <c r="K163" s="18">
        <v>150</v>
      </c>
      <c r="L163" s="18" t="s">
        <v>73</v>
      </c>
      <c r="M163" s="18"/>
      <c r="N163" s="31">
        <v>7650</v>
      </c>
      <c r="O163" s="48">
        <f t="shared" si="10"/>
        <v>0</v>
      </c>
      <c r="P163" s="49">
        <f t="shared" si="11"/>
        <v>0</v>
      </c>
      <c r="Q163" s="48" t="e">
        <f t="shared" si="12"/>
        <v>#REF!</v>
      </c>
      <c r="R163" s="48" t="e">
        <f t="shared" si="13"/>
        <v>#REF!</v>
      </c>
      <c r="S163" s="50" t="e">
        <f t="shared" si="14"/>
        <v>#REF!</v>
      </c>
    </row>
    <row r="164" spans="1:19" x14ac:dyDescent="0.25">
      <c r="A164" s="18">
        <v>38</v>
      </c>
      <c r="B164" s="18" t="s">
        <v>35</v>
      </c>
      <c r="C164" s="31">
        <v>62</v>
      </c>
      <c r="D164" s="31" t="e">
        <f>VLOOKUP(B164,#REF!,2,0)</f>
        <v>#REF!</v>
      </c>
      <c r="E164" s="39">
        <v>100</v>
      </c>
      <c r="F164" s="18">
        <v>124</v>
      </c>
      <c r="G164" s="18" t="s">
        <v>69</v>
      </c>
      <c r="H164" s="18"/>
      <c r="I164" s="40">
        <v>7688</v>
      </c>
      <c r="J164" s="39">
        <v>225</v>
      </c>
      <c r="K164" s="18">
        <v>298</v>
      </c>
      <c r="L164" s="18" t="s">
        <v>73</v>
      </c>
      <c r="M164" s="18"/>
      <c r="N164" s="31">
        <v>18476</v>
      </c>
      <c r="O164" s="48">
        <f t="shared" si="10"/>
        <v>1.403225806451613</v>
      </c>
      <c r="P164" s="49">
        <f t="shared" si="11"/>
        <v>10788</v>
      </c>
      <c r="Q164" s="48" t="e">
        <f t="shared" si="12"/>
        <v>#REF!</v>
      </c>
      <c r="R164" s="48" t="e">
        <f t="shared" si="13"/>
        <v>#REF!</v>
      </c>
      <c r="S164" s="50" t="e">
        <f t="shared" si="14"/>
        <v>#REF!</v>
      </c>
    </row>
    <row r="165" spans="1:19" x14ac:dyDescent="0.25">
      <c r="A165" s="18">
        <v>39</v>
      </c>
      <c r="B165" s="18" t="s">
        <v>29</v>
      </c>
      <c r="C165" s="31">
        <v>40</v>
      </c>
      <c r="D165" s="31" t="e">
        <f>VLOOKUP(B165,#REF!,2,0)</f>
        <v>#REF!</v>
      </c>
      <c r="E165" s="39">
        <v>145</v>
      </c>
      <c r="F165" s="18">
        <v>180</v>
      </c>
      <c r="G165" s="18" t="s">
        <v>69</v>
      </c>
      <c r="H165" s="18"/>
      <c r="I165" s="40">
        <v>7192</v>
      </c>
      <c r="J165" s="39">
        <v>230</v>
      </c>
      <c r="K165" s="18">
        <v>255</v>
      </c>
      <c r="L165" s="18" t="s">
        <v>73</v>
      </c>
      <c r="M165" s="18"/>
      <c r="N165" s="31">
        <v>10200</v>
      </c>
      <c r="O165" s="48">
        <f t="shared" si="10"/>
        <v>0.41666666666666674</v>
      </c>
      <c r="P165" s="49">
        <f t="shared" si="11"/>
        <v>3008</v>
      </c>
      <c r="Q165" s="48" t="e">
        <f t="shared" si="12"/>
        <v>#REF!</v>
      </c>
      <c r="R165" s="48" t="e">
        <f t="shared" si="13"/>
        <v>#REF!</v>
      </c>
      <c r="S165" s="50" t="e">
        <f t="shared" si="14"/>
        <v>#REF!</v>
      </c>
    </row>
    <row r="166" spans="1:19" x14ac:dyDescent="0.25">
      <c r="A166" s="18">
        <v>39</v>
      </c>
      <c r="B166" s="18" t="s">
        <v>36</v>
      </c>
      <c r="C166" s="31">
        <v>65</v>
      </c>
      <c r="D166" s="31" t="e">
        <f>VLOOKUP(B166,#REF!,2,0)</f>
        <v>#REF!</v>
      </c>
      <c r="E166" s="39">
        <v>25</v>
      </c>
      <c r="F166" s="18">
        <v>28</v>
      </c>
      <c r="G166" s="18" t="s">
        <v>76</v>
      </c>
      <c r="H166" s="18"/>
      <c r="I166" s="40">
        <v>1820</v>
      </c>
      <c r="J166" s="39">
        <v>26</v>
      </c>
      <c r="K166" s="18">
        <v>28</v>
      </c>
      <c r="L166" s="18" t="s">
        <v>73</v>
      </c>
      <c r="M166" s="18"/>
      <c r="N166" s="31">
        <v>1820</v>
      </c>
      <c r="O166" s="48">
        <f t="shared" si="10"/>
        <v>0</v>
      </c>
      <c r="P166" s="49">
        <f t="shared" si="11"/>
        <v>0</v>
      </c>
      <c r="Q166" s="48" t="e">
        <f t="shared" si="12"/>
        <v>#REF!</v>
      </c>
      <c r="R166" s="48" t="e">
        <f t="shared" si="13"/>
        <v>#REF!</v>
      </c>
      <c r="S166" s="50" t="e">
        <f t="shared" si="14"/>
        <v>#REF!</v>
      </c>
    </row>
    <row r="167" spans="1:19" x14ac:dyDescent="0.25">
      <c r="A167" s="18">
        <v>39</v>
      </c>
      <c r="B167" s="18" t="s">
        <v>33</v>
      </c>
      <c r="C167" s="31">
        <v>7</v>
      </c>
      <c r="D167" s="31" t="e">
        <f>VLOOKUP(B167,#REF!,2,0)</f>
        <v>#REF!</v>
      </c>
      <c r="E167" s="39">
        <v>280</v>
      </c>
      <c r="F167" s="18">
        <v>295</v>
      </c>
      <c r="G167" s="18" t="s">
        <v>82</v>
      </c>
      <c r="H167" s="18"/>
      <c r="I167" s="40">
        <v>2065</v>
      </c>
      <c r="J167" s="39">
        <v>405</v>
      </c>
      <c r="K167" s="18">
        <v>450</v>
      </c>
      <c r="L167" s="18" t="s">
        <v>73</v>
      </c>
      <c r="M167" s="18"/>
      <c r="N167" s="31">
        <v>3150</v>
      </c>
      <c r="O167" s="48">
        <f t="shared" si="10"/>
        <v>0.52542372881355925</v>
      </c>
      <c r="P167" s="49">
        <f t="shared" si="11"/>
        <v>1085</v>
      </c>
      <c r="Q167" s="48" t="e">
        <f t="shared" si="12"/>
        <v>#REF!</v>
      </c>
      <c r="R167" s="48" t="e">
        <f t="shared" si="13"/>
        <v>#REF!</v>
      </c>
      <c r="S167" s="50" t="e">
        <f t="shared" si="14"/>
        <v>#REF!</v>
      </c>
    </row>
    <row r="168" spans="1:19" x14ac:dyDescent="0.25">
      <c r="A168" s="18">
        <v>39</v>
      </c>
      <c r="B168" s="18" t="s">
        <v>37</v>
      </c>
      <c r="C168" s="31">
        <v>920</v>
      </c>
      <c r="D168" s="31" t="e">
        <f>VLOOKUP(B168,#REF!,2,0)</f>
        <v>#REF!</v>
      </c>
      <c r="E168" s="39">
        <v>15</v>
      </c>
      <c r="F168" s="18">
        <v>16</v>
      </c>
      <c r="G168" s="18" t="s">
        <v>82</v>
      </c>
      <c r="H168" s="18"/>
      <c r="I168" s="40">
        <v>14720</v>
      </c>
      <c r="J168" s="39">
        <v>18</v>
      </c>
      <c r="K168" s="18">
        <v>20</v>
      </c>
      <c r="L168" s="18" t="s">
        <v>73</v>
      </c>
      <c r="M168" s="18"/>
      <c r="N168" s="31">
        <v>18400</v>
      </c>
      <c r="O168" s="48">
        <f t="shared" si="10"/>
        <v>0.25</v>
      </c>
      <c r="P168" s="49">
        <f t="shared" si="11"/>
        <v>3680</v>
      </c>
      <c r="Q168" s="48" t="e">
        <f t="shared" si="12"/>
        <v>#REF!</v>
      </c>
      <c r="R168" s="48" t="e">
        <f t="shared" si="13"/>
        <v>#REF!</v>
      </c>
      <c r="S168" s="50" t="e">
        <f t="shared" si="14"/>
        <v>#REF!</v>
      </c>
    </row>
    <row r="169" spans="1:19" x14ac:dyDescent="0.25">
      <c r="A169" s="18">
        <v>39</v>
      </c>
      <c r="B169" s="18" t="s">
        <v>32</v>
      </c>
      <c r="C169" s="31">
        <v>182</v>
      </c>
      <c r="D169" s="31" t="e">
        <f>VLOOKUP(B169,#REF!,2,0)</f>
        <v>#REF!</v>
      </c>
      <c r="E169" s="39">
        <v>100</v>
      </c>
      <c r="F169" s="18">
        <v>124</v>
      </c>
      <c r="G169" s="18" t="s">
        <v>69</v>
      </c>
      <c r="H169" s="18"/>
      <c r="I169" s="40">
        <v>22569</v>
      </c>
      <c r="J169" s="39">
        <v>189</v>
      </c>
      <c r="K169" s="18">
        <v>210</v>
      </c>
      <c r="L169" s="18" t="s">
        <v>73</v>
      </c>
      <c r="M169" s="18"/>
      <c r="N169" s="31">
        <v>38220</v>
      </c>
      <c r="O169" s="48">
        <f t="shared" si="10"/>
        <v>0.69354838709677424</v>
      </c>
      <c r="P169" s="49">
        <f t="shared" si="11"/>
        <v>15651</v>
      </c>
      <c r="Q169" s="48" t="e">
        <f t="shared" si="12"/>
        <v>#REF!</v>
      </c>
      <c r="R169" s="48" t="e">
        <f t="shared" si="13"/>
        <v>#REF!</v>
      </c>
      <c r="S169" s="50" t="e">
        <f t="shared" si="14"/>
        <v>#REF!</v>
      </c>
    </row>
    <row r="170" spans="1:19" x14ac:dyDescent="0.25">
      <c r="A170" s="18">
        <v>39</v>
      </c>
      <c r="B170" s="18" t="s">
        <v>34</v>
      </c>
      <c r="C170" s="31">
        <v>1</v>
      </c>
      <c r="D170" s="31" t="e">
        <f>VLOOKUP(B170,#REF!,2,0)</f>
        <v>#REF!</v>
      </c>
      <c r="E170" s="39">
        <v>290</v>
      </c>
      <c r="F170" s="18">
        <v>360</v>
      </c>
      <c r="G170" s="18" t="s">
        <v>69</v>
      </c>
      <c r="H170" s="18"/>
      <c r="I170" s="40">
        <v>360</v>
      </c>
      <c r="J170" s="39">
        <v>333</v>
      </c>
      <c r="K170" s="18">
        <v>370</v>
      </c>
      <c r="L170" s="18" t="s">
        <v>73</v>
      </c>
      <c r="M170" s="18"/>
      <c r="N170" s="31">
        <v>370</v>
      </c>
      <c r="O170" s="48">
        <f t="shared" si="10"/>
        <v>2.7777777777777679E-2</v>
      </c>
      <c r="P170" s="49">
        <f t="shared" si="11"/>
        <v>10</v>
      </c>
      <c r="Q170" s="48" t="e">
        <f t="shared" si="12"/>
        <v>#REF!</v>
      </c>
      <c r="R170" s="48" t="e">
        <f t="shared" si="13"/>
        <v>#REF!</v>
      </c>
      <c r="S170" s="50" t="e">
        <f t="shared" si="14"/>
        <v>#REF!</v>
      </c>
    </row>
    <row r="171" spans="1:19" x14ac:dyDescent="0.25">
      <c r="A171" s="18">
        <v>39</v>
      </c>
      <c r="B171" s="18" t="s">
        <v>31</v>
      </c>
      <c r="C171" s="31">
        <v>10</v>
      </c>
      <c r="D171" s="31" t="e">
        <f>VLOOKUP(B171,#REF!,2,0)</f>
        <v>#REF!</v>
      </c>
      <c r="E171" s="39">
        <v>149</v>
      </c>
      <c r="F171" s="18">
        <v>165</v>
      </c>
      <c r="G171" s="18" t="s">
        <v>73</v>
      </c>
      <c r="H171" s="18"/>
      <c r="I171" s="40">
        <v>1650</v>
      </c>
      <c r="J171" s="39">
        <v>149</v>
      </c>
      <c r="K171" s="18">
        <v>165</v>
      </c>
      <c r="L171" s="18" t="s">
        <v>73</v>
      </c>
      <c r="M171" s="18"/>
      <c r="N171" s="31">
        <v>1650</v>
      </c>
      <c r="O171" s="48">
        <f t="shared" si="10"/>
        <v>0</v>
      </c>
      <c r="P171" s="49">
        <f t="shared" si="11"/>
        <v>0</v>
      </c>
      <c r="Q171" s="48" t="e">
        <f t="shared" si="12"/>
        <v>#REF!</v>
      </c>
      <c r="R171" s="48" t="e">
        <f t="shared" si="13"/>
        <v>#REF!</v>
      </c>
      <c r="S171" s="50" t="e">
        <f t="shared" si="14"/>
        <v>#REF!</v>
      </c>
    </row>
    <row r="172" spans="1:19" x14ac:dyDescent="0.25">
      <c r="A172" s="18">
        <v>39</v>
      </c>
      <c r="B172" s="18" t="s">
        <v>30</v>
      </c>
      <c r="C172" s="31">
        <v>51</v>
      </c>
      <c r="D172" s="31" t="e">
        <f>VLOOKUP(B172,#REF!,2,0)</f>
        <v>#REF!</v>
      </c>
      <c r="E172" s="39">
        <v>135</v>
      </c>
      <c r="F172" s="18">
        <v>150</v>
      </c>
      <c r="G172" s="18" t="s">
        <v>73</v>
      </c>
      <c r="H172" s="18"/>
      <c r="I172" s="40">
        <v>7650</v>
      </c>
      <c r="J172" s="39">
        <v>135</v>
      </c>
      <c r="K172" s="18">
        <v>150</v>
      </c>
      <c r="L172" s="18" t="s">
        <v>73</v>
      </c>
      <c r="M172" s="18"/>
      <c r="N172" s="31">
        <v>7650</v>
      </c>
      <c r="O172" s="48">
        <f t="shared" si="10"/>
        <v>0</v>
      </c>
      <c r="P172" s="49">
        <f t="shared" si="11"/>
        <v>0</v>
      </c>
      <c r="Q172" s="48" t="e">
        <f t="shared" si="12"/>
        <v>#REF!</v>
      </c>
      <c r="R172" s="48" t="e">
        <f t="shared" si="13"/>
        <v>#REF!</v>
      </c>
      <c r="S172" s="50" t="e">
        <f t="shared" si="14"/>
        <v>#REF!</v>
      </c>
    </row>
    <row r="173" spans="1:19" x14ac:dyDescent="0.25">
      <c r="A173" s="18">
        <v>39</v>
      </c>
      <c r="B173" s="18" t="s">
        <v>35</v>
      </c>
      <c r="C173" s="31">
        <v>62</v>
      </c>
      <c r="D173" s="31" t="e">
        <f>VLOOKUP(B173,#REF!,2,0)</f>
        <v>#REF!</v>
      </c>
      <c r="E173" s="39">
        <v>100</v>
      </c>
      <c r="F173" s="18">
        <v>124</v>
      </c>
      <c r="G173" s="18" t="s">
        <v>69</v>
      </c>
      <c r="H173" s="18"/>
      <c r="I173" s="40">
        <v>7688</v>
      </c>
      <c r="J173" s="39">
        <v>225</v>
      </c>
      <c r="K173" s="18">
        <v>298</v>
      </c>
      <c r="L173" s="18" t="s">
        <v>73</v>
      </c>
      <c r="M173" s="18"/>
      <c r="N173" s="31">
        <v>18476</v>
      </c>
      <c r="O173" s="48">
        <f t="shared" si="10"/>
        <v>1.403225806451613</v>
      </c>
      <c r="P173" s="49">
        <f t="shared" si="11"/>
        <v>10788</v>
      </c>
      <c r="Q173" s="48" t="e">
        <f t="shared" si="12"/>
        <v>#REF!</v>
      </c>
      <c r="R173" s="48" t="e">
        <f t="shared" si="13"/>
        <v>#REF!</v>
      </c>
      <c r="S173" s="50" t="e">
        <f t="shared" si="14"/>
        <v>#REF!</v>
      </c>
    </row>
    <row r="174" spans="1:19" x14ac:dyDescent="0.25">
      <c r="A174" s="18">
        <v>40</v>
      </c>
      <c r="B174" s="18" t="s">
        <v>29</v>
      </c>
      <c r="C174" s="31">
        <v>40</v>
      </c>
      <c r="D174" s="31" t="e">
        <f>VLOOKUP(B174,#REF!,2,0)</f>
        <v>#REF!</v>
      </c>
      <c r="E174" s="39">
        <v>145</v>
      </c>
      <c r="F174" s="18">
        <v>180</v>
      </c>
      <c r="G174" s="18" t="s">
        <v>69</v>
      </c>
      <c r="H174" s="18"/>
      <c r="I174" s="40">
        <v>7192</v>
      </c>
      <c r="J174" s="39">
        <v>230</v>
      </c>
      <c r="K174" s="18">
        <v>255</v>
      </c>
      <c r="L174" s="18" t="s">
        <v>73</v>
      </c>
      <c r="M174" s="18"/>
      <c r="N174" s="31">
        <v>10200</v>
      </c>
      <c r="O174" s="48">
        <f t="shared" si="10"/>
        <v>0.41666666666666674</v>
      </c>
      <c r="P174" s="49">
        <f t="shared" si="11"/>
        <v>3008</v>
      </c>
      <c r="Q174" s="48" t="e">
        <f t="shared" si="12"/>
        <v>#REF!</v>
      </c>
      <c r="R174" s="48" t="e">
        <f t="shared" si="13"/>
        <v>#REF!</v>
      </c>
      <c r="S174" s="50" t="e">
        <f t="shared" si="14"/>
        <v>#REF!</v>
      </c>
    </row>
    <row r="175" spans="1:19" x14ac:dyDescent="0.25">
      <c r="A175" s="18">
        <v>40</v>
      </c>
      <c r="B175" s="18" t="s">
        <v>36</v>
      </c>
      <c r="C175" s="31">
        <v>65</v>
      </c>
      <c r="D175" s="31" t="e">
        <f>VLOOKUP(B175,#REF!,2,0)</f>
        <v>#REF!</v>
      </c>
      <c r="E175" s="39">
        <v>25</v>
      </c>
      <c r="F175" s="18">
        <v>28</v>
      </c>
      <c r="G175" s="18" t="s">
        <v>76</v>
      </c>
      <c r="H175" s="18"/>
      <c r="I175" s="40">
        <v>1820</v>
      </c>
      <c r="J175" s="39">
        <v>26</v>
      </c>
      <c r="K175" s="18">
        <v>28</v>
      </c>
      <c r="L175" s="18" t="s">
        <v>73</v>
      </c>
      <c r="M175" s="18"/>
      <c r="N175" s="31">
        <v>1820</v>
      </c>
      <c r="O175" s="48">
        <f t="shared" si="10"/>
        <v>0</v>
      </c>
      <c r="P175" s="49">
        <f t="shared" si="11"/>
        <v>0</v>
      </c>
      <c r="Q175" s="48" t="e">
        <f t="shared" si="12"/>
        <v>#REF!</v>
      </c>
      <c r="R175" s="48" t="e">
        <f t="shared" si="13"/>
        <v>#REF!</v>
      </c>
      <c r="S175" s="50" t="e">
        <f t="shared" si="14"/>
        <v>#REF!</v>
      </c>
    </row>
    <row r="176" spans="1:19" x14ac:dyDescent="0.25">
      <c r="A176" s="18">
        <v>40</v>
      </c>
      <c r="B176" s="18" t="s">
        <v>33</v>
      </c>
      <c r="C176" s="31">
        <v>7</v>
      </c>
      <c r="D176" s="31" t="e">
        <f>VLOOKUP(B176,#REF!,2,0)</f>
        <v>#REF!</v>
      </c>
      <c r="E176" s="39">
        <v>280</v>
      </c>
      <c r="F176" s="18">
        <v>295</v>
      </c>
      <c r="G176" s="18" t="s">
        <v>82</v>
      </c>
      <c r="H176" s="18"/>
      <c r="I176" s="40">
        <v>2065</v>
      </c>
      <c r="J176" s="39">
        <v>405</v>
      </c>
      <c r="K176" s="18">
        <v>450</v>
      </c>
      <c r="L176" s="18" t="s">
        <v>73</v>
      </c>
      <c r="M176" s="18"/>
      <c r="N176" s="31">
        <v>3150</v>
      </c>
      <c r="O176" s="48">
        <f t="shared" si="10"/>
        <v>0.52542372881355925</v>
      </c>
      <c r="P176" s="49">
        <f t="shared" si="11"/>
        <v>1085</v>
      </c>
      <c r="Q176" s="48" t="e">
        <f t="shared" si="12"/>
        <v>#REF!</v>
      </c>
      <c r="R176" s="48" t="e">
        <f t="shared" si="13"/>
        <v>#REF!</v>
      </c>
      <c r="S176" s="50" t="e">
        <f t="shared" si="14"/>
        <v>#REF!</v>
      </c>
    </row>
    <row r="177" spans="1:19" x14ac:dyDescent="0.25">
      <c r="A177" s="18">
        <v>40</v>
      </c>
      <c r="B177" s="18" t="s">
        <v>37</v>
      </c>
      <c r="C177" s="31">
        <v>920</v>
      </c>
      <c r="D177" s="31" t="e">
        <f>VLOOKUP(B177,#REF!,2,0)</f>
        <v>#REF!</v>
      </c>
      <c r="E177" s="39">
        <v>15</v>
      </c>
      <c r="F177" s="18">
        <v>16</v>
      </c>
      <c r="G177" s="18" t="s">
        <v>82</v>
      </c>
      <c r="H177" s="18"/>
      <c r="I177" s="40">
        <v>14720</v>
      </c>
      <c r="J177" s="39">
        <v>18</v>
      </c>
      <c r="K177" s="18">
        <v>20</v>
      </c>
      <c r="L177" s="18" t="s">
        <v>73</v>
      </c>
      <c r="M177" s="18"/>
      <c r="N177" s="31">
        <v>18400</v>
      </c>
      <c r="O177" s="48">
        <f t="shared" si="10"/>
        <v>0.25</v>
      </c>
      <c r="P177" s="49">
        <f t="shared" si="11"/>
        <v>3680</v>
      </c>
      <c r="Q177" s="48" t="e">
        <f t="shared" si="12"/>
        <v>#REF!</v>
      </c>
      <c r="R177" s="48" t="e">
        <f t="shared" si="13"/>
        <v>#REF!</v>
      </c>
      <c r="S177" s="50" t="e">
        <f t="shared" si="14"/>
        <v>#REF!</v>
      </c>
    </row>
    <row r="178" spans="1:19" x14ac:dyDescent="0.25">
      <c r="A178" s="18">
        <v>40</v>
      </c>
      <c r="B178" s="18" t="s">
        <v>32</v>
      </c>
      <c r="C178" s="31">
        <v>182</v>
      </c>
      <c r="D178" s="31" t="e">
        <f>VLOOKUP(B178,#REF!,2,0)</f>
        <v>#REF!</v>
      </c>
      <c r="E178" s="39">
        <v>100</v>
      </c>
      <c r="F178" s="18">
        <v>125</v>
      </c>
      <c r="G178" s="18" t="s">
        <v>69</v>
      </c>
      <c r="H178" s="18"/>
      <c r="I178" s="40">
        <v>22569</v>
      </c>
      <c r="J178" s="39">
        <v>189</v>
      </c>
      <c r="K178" s="18">
        <v>210</v>
      </c>
      <c r="L178" s="18" t="s">
        <v>73</v>
      </c>
      <c r="M178" s="18"/>
      <c r="N178" s="31">
        <v>38220</v>
      </c>
      <c r="O178" s="48">
        <f t="shared" si="10"/>
        <v>0.67999999999999994</v>
      </c>
      <c r="P178" s="49">
        <f t="shared" si="11"/>
        <v>15651</v>
      </c>
      <c r="Q178" s="48" t="e">
        <f t="shared" si="12"/>
        <v>#REF!</v>
      </c>
      <c r="R178" s="48" t="e">
        <f t="shared" si="13"/>
        <v>#REF!</v>
      </c>
      <c r="S178" s="50" t="e">
        <f t="shared" si="14"/>
        <v>#REF!</v>
      </c>
    </row>
    <row r="179" spans="1:19" x14ac:dyDescent="0.25">
      <c r="A179" s="18">
        <v>40</v>
      </c>
      <c r="B179" s="18" t="s">
        <v>34</v>
      </c>
      <c r="C179" s="31">
        <v>1</v>
      </c>
      <c r="D179" s="31" t="e">
        <f>VLOOKUP(B179,#REF!,2,0)</f>
        <v>#REF!</v>
      </c>
      <c r="E179" s="39">
        <v>290</v>
      </c>
      <c r="F179" s="18">
        <v>360</v>
      </c>
      <c r="G179" s="18" t="s">
        <v>69</v>
      </c>
      <c r="H179" s="18"/>
      <c r="I179" s="40">
        <v>360</v>
      </c>
      <c r="J179" s="39">
        <v>333</v>
      </c>
      <c r="K179" s="18">
        <v>370</v>
      </c>
      <c r="L179" s="18" t="s">
        <v>73</v>
      </c>
      <c r="M179" s="18"/>
      <c r="N179" s="31">
        <v>370</v>
      </c>
      <c r="O179" s="48">
        <f t="shared" si="10"/>
        <v>2.7777777777777679E-2</v>
      </c>
      <c r="P179" s="49">
        <f t="shared" si="11"/>
        <v>10</v>
      </c>
      <c r="Q179" s="48" t="e">
        <f t="shared" si="12"/>
        <v>#REF!</v>
      </c>
      <c r="R179" s="48" t="e">
        <f t="shared" si="13"/>
        <v>#REF!</v>
      </c>
      <c r="S179" s="50" t="e">
        <f t="shared" si="14"/>
        <v>#REF!</v>
      </c>
    </row>
    <row r="180" spans="1:19" x14ac:dyDescent="0.25">
      <c r="A180" s="18">
        <v>40</v>
      </c>
      <c r="B180" s="18" t="s">
        <v>31</v>
      </c>
      <c r="C180" s="31">
        <v>10</v>
      </c>
      <c r="D180" s="31" t="e">
        <f>VLOOKUP(B180,#REF!,2,0)</f>
        <v>#REF!</v>
      </c>
      <c r="E180" s="39">
        <v>149</v>
      </c>
      <c r="F180" s="18">
        <v>165</v>
      </c>
      <c r="G180" s="18" t="s">
        <v>73</v>
      </c>
      <c r="H180" s="18"/>
      <c r="I180" s="40">
        <v>1650</v>
      </c>
      <c r="J180" s="39">
        <v>149</v>
      </c>
      <c r="K180" s="18">
        <v>165</v>
      </c>
      <c r="L180" s="18" t="s">
        <v>73</v>
      </c>
      <c r="M180" s="18"/>
      <c r="N180" s="31">
        <v>1650</v>
      </c>
      <c r="O180" s="48">
        <f t="shared" si="10"/>
        <v>0</v>
      </c>
      <c r="P180" s="49">
        <f t="shared" si="11"/>
        <v>0</v>
      </c>
      <c r="Q180" s="48" t="e">
        <f t="shared" si="12"/>
        <v>#REF!</v>
      </c>
      <c r="R180" s="48" t="e">
        <f t="shared" si="13"/>
        <v>#REF!</v>
      </c>
      <c r="S180" s="50" t="e">
        <f t="shared" si="14"/>
        <v>#REF!</v>
      </c>
    </row>
    <row r="181" spans="1:19" x14ac:dyDescent="0.25">
      <c r="A181" s="18">
        <v>40</v>
      </c>
      <c r="B181" s="18" t="s">
        <v>30</v>
      </c>
      <c r="C181" s="31">
        <v>51</v>
      </c>
      <c r="D181" s="31" t="e">
        <f>VLOOKUP(B181,#REF!,2,0)</f>
        <v>#REF!</v>
      </c>
      <c r="E181" s="39">
        <v>135</v>
      </c>
      <c r="F181" s="18">
        <v>150</v>
      </c>
      <c r="G181" s="18" t="s">
        <v>73</v>
      </c>
      <c r="H181" s="18"/>
      <c r="I181" s="40">
        <v>7650</v>
      </c>
      <c r="J181" s="39">
        <v>135</v>
      </c>
      <c r="K181" s="18">
        <v>150</v>
      </c>
      <c r="L181" s="18" t="s">
        <v>73</v>
      </c>
      <c r="M181" s="18"/>
      <c r="N181" s="31">
        <v>7650</v>
      </c>
      <c r="O181" s="48">
        <f t="shared" si="10"/>
        <v>0</v>
      </c>
      <c r="P181" s="49">
        <f t="shared" si="11"/>
        <v>0</v>
      </c>
      <c r="Q181" s="48" t="e">
        <f t="shared" si="12"/>
        <v>#REF!</v>
      </c>
      <c r="R181" s="48" t="e">
        <f t="shared" si="13"/>
        <v>#REF!</v>
      </c>
      <c r="S181" s="50" t="e">
        <f t="shared" si="14"/>
        <v>#REF!</v>
      </c>
    </row>
    <row r="182" spans="1:19" x14ac:dyDescent="0.25">
      <c r="A182" s="18">
        <v>40</v>
      </c>
      <c r="B182" s="18" t="s">
        <v>35</v>
      </c>
      <c r="C182" s="31">
        <v>62</v>
      </c>
      <c r="D182" s="31" t="e">
        <f>VLOOKUP(B182,#REF!,2,0)</f>
        <v>#REF!</v>
      </c>
      <c r="E182" s="39">
        <v>100</v>
      </c>
      <c r="F182" s="18">
        <v>124</v>
      </c>
      <c r="G182" s="18" t="s">
        <v>69</v>
      </c>
      <c r="H182" s="18"/>
      <c r="I182" s="40">
        <v>7688</v>
      </c>
      <c r="J182" s="39">
        <v>225</v>
      </c>
      <c r="K182" s="18">
        <v>298</v>
      </c>
      <c r="L182" s="18" t="s">
        <v>73</v>
      </c>
      <c r="M182" s="18"/>
      <c r="N182" s="31">
        <v>18476</v>
      </c>
      <c r="O182" s="48">
        <f t="shared" si="10"/>
        <v>1.403225806451613</v>
      </c>
      <c r="P182" s="49">
        <f t="shared" si="11"/>
        <v>10788</v>
      </c>
      <c r="Q182" s="48" t="e">
        <f t="shared" si="12"/>
        <v>#REF!</v>
      </c>
      <c r="R182" s="48" t="e">
        <f t="shared" si="13"/>
        <v>#REF!</v>
      </c>
      <c r="S182" s="50" t="e">
        <f t="shared" si="14"/>
        <v>#REF!</v>
      </c>
    </row>
    <row r="183" spans="1:19" x14ac:dyDescent="0.25">
      <c r="A183" s="18">
        <v>41</v>
      </c>
      <c r="B183" s="18" t="s">
        <v>29</v>
      </c>
      <c r="C183" s="31">
        <v>2564</v>
      </c>
      <c r="D183" s="31" t="e">
        <f>VLOOKUP(B183,#REF!,2,0)</f>
        <v>#REF!</v>
      </c>
      <c r="E183" s="39">
        <v>230</v>
      </c>
      <c r="F183" s="18">
        <v>255</v>
      </c>
      <c r="G183" s="18" t="s">
        <v>73</v>
      </c>
      <c r="H183" s="18"/>
      <c r="I183" s="40">
        <v>653820</v>
      </c>
      <c r="J183" s="39">
        <v>230</v>
      </c>
      <c r="K183" s="18">
        <v>255</v>
      </c>
      <c r="L183" s="18" t="s">
        <v>73</v>
      </c>
      <c r="M183" s="18"/>
      <c r="N183" s="31">
        <v>653820</v>
      </c>
      <c r="O183" s="48">
        <f t="shared" si="10"/>
        <v>0</v>
      </c>
      <c r="P183" s="49">
        <f t="shared" si="11"/>
        <v>0</v>
      </c>
      <c r="Q183" s="48" t="e">
        <f t="shared" si="12"/>
        <v>#REF!</v>
      </c>
      <c r="R183" s="48" t="e">
        <f t="shared" si="13"/>
        <v>#REF!</v>
      </c>
      <c r="S183" s="50" t="e">
        <f t="shared" si="14"/>
        <v>#REF!</v>
      </c>
    </row>
    <row r="184" spans="1:19" x14ac:dyDescent="0.25">
      <c r="A184" s="18">
        <v>41</v>
      </c>
      <c r="B184" s="18" t="s">
        <v>36</v>
      </c>
      <c r="C184" s="31">
        <v>4141</v>
      </c>
      <c r="D184" s="31" t="e">
        <f>VLOOKUP(B184,#REF!,2,0)</f>
        <v>#REF!</v>
      </c>
      <c r="E184" s="39">
        <v>26</v>
      </c>
      <c r="F184" s="18">
        <v>28</v>
      </c>
      <c r="G184" s="18" t="s">
        <v>73</v>
      </c>
      <c r="H184" s="18"/>
      <c r="I184" s="40">
        <v>115948</v>
      </c>
      <c r="J184" s="39">
        <v>26</v>
      </c>
      <c r="K184" s="18">
        <v>28</v>
      </c>
      <c r="L184" s="18" t="s">
        <v>73</v>
      </c>
      <c r="M184" s="18"/>
      <c r="N184" s="31">
        <v>115948</v>
      </c>
      <c r="O184" s="48">
        <f t="shared" si="10"/>
        <v>0</v>
      </c>
      <c r="P184" s="49">
        <f t="shared" si="11"/>
        <v>0</v>
      </c>
      <c r="Q184" s="48" t="e">
        <f t="shared" si="12"/>
        <v>#REF!</v>
      </c>
      <c r="R184" s="48" t="e">
        <f t="shared" si="13"/>
        <v>#REF!</v>
      </c>
      <c r="S184" s="50" t="e">
        <f t="shared" si="14"/>
        <v>#REF!</v>
      </c>
    </row>
    <row r="185" spans="1:19" x14ac:dyDescent="0.25">
      <c r="A185" s="18">
        <v>41</v>
      </c>
      <c r="B185" s="18" t="s">
        <v>33</v>
      </c>
      <c r="C185" s="31">
        <v>420</v>
      </c>
      <c r="D185" s="31" t="e">
        <f>VLOOKUP(B185,#REF!,2,0)</f>
        <v>#REF!</v>
      </c>
      <c r="E185" s="39">
        <v>405</v>
      </c>
      <c r="F185" s="18">
        <v>450</v>
      </c>
      <c r="G185" s="18" t="s">
        <v>73</v>
      </c>
      <c r="H185" s="18"/>
      <c r="I185" s="40">
        <v>189000</v>
      </c>
      <c r="J185" s="39">
        <v>405</v>
      </c>
      <c r="K185" s="18">
        <v>450</v>
      </c>
      <c r="L185" s="18" t="s">
        <v>73</v>
      </c>
      <c r="M185" s="18"/>
      <c r="N185" s="31">
        <v>189000</v>
      </c>
      <c r="O185" s="48">
        <f t="shared" si="10"/>
        <v>0</v>
      </c>
      <c r="P185" s="49">
        <f t="shared" si="11"/>
        <v>0</v>
      </c>
      <c r="Q185" s="48" t="e">
        <f t="shared" si="12"/>
        <v>#REF!</v>
      </c>
      <c r="R185" s="48" t="e">
        <f t="shared" si="13"/>
        <v>#REF!</v>
      </c>
      <c r="S185" s="50" t="e">
        <f t="shared" si="14"/>
        <v>#REF!</v>
      </c>
    </row>
    <row r="186" spans="1:19" x14ac:dyDescent="0.25">
      <c r="A186" s="18">
        <v>41</v>
      </c>
      <c r="B186" s="18" t="s">
        <v>37</v>
      </c>
      <c r="C186" s="31">
        <v>113528</v>
      </c>
      <c r="D186" s="31" t="e">
        <f>VLOOKUP(B186,#REF!,2,0)</f>
        <v>#REF!</v>
      </c>
      <c r="E186" s="39">
        <v>18</v>
      </c>
      <c r="F186" s="18">
        <v>20</v>
      </c>
      <c r="G186" s="18" t="s">
        <v>73</v>
      </c>
      <c r="H186" s="18"/>
      <c r="I186" s="40">
        <v>2270560</v>
      </c>
      <c r="J186" s="39">
        <v>18</v>
      </c>
      <c r="K186" s="18">
        <v>20</v>
      </c>
      <c r="L186" s="18" t="s">
        <v>73</v>
      </c>
      <c r="M186" s="18"/>
      <c r="N186" s="31">
        <v>2270560</v>
      </c>
      <c r="O186" s="48">
        <f t="shared" si="10"/>
        <v>0</v>
      </c>
      <c r="P186" s="49">
        <f t="shared" si="11"/>
        <v>0</v>
      </c>
      <c r="Q186" s="48" t="e">
        <f t="shared" si="12"/>
        <v>#REF!</v>
      </c>
      <c r="R186" s="48" t="e">
        <f t="shared" si="13"/>
        <v>#REF!</v>
      </c>
      <c r="S186" s="50" t="e">
        <f t="shared" si="14"/>
        <v>#REF!</v>
      </c>
    </row>
    <row r="187" spans="1:19" x14ac:dyDescent="0.25">
      <c r="A187" s="18">
        <v>41</v>
      </c>
      <c r="B187" s="18" t="s">
        <v>32</v>
      </c>
      <c r="C187" s="31">
        <v>11593</v>
      </c>
      <c r="D187" s="31" t="e">
        <f>VLOOKUP(B187,#REF!,2,0)</f>
        <v>#REF!</v>
      </c>
      <c r="E187" s="39">
        <v>188</v>
      </c>
      <c r="F187" s="18">
        <v>210</v>
      </c>
      <c r="G187" s="18" t="s">
        <v>73</v>
      </c>
      <c r="H187" s="18"/>
      <c r="I187" s="40">
        <v>2434530</v>
      </c>
      <c r="J187" s="39">
        <v>188</v>
      </c>
      <c r="K187" s="18">
        <v>210</v>
      </c>
      <c r="L187" s="18" t="s">
        <v>73</v>
      </c>
      <c r="M187" s="18"/>
      <c r="N187" s="31">
        <v>2434530</v>
      </c>
      <c r="O187" s="48">
        <f t="shared" si="10"/>
        <v>0</v>
      </c>
      <c r="P187" s="49">
        <f t="shared" si="11"/>
        <v>0</v>
      </c>
      <c r="Q187" s="48" t="e">
        <f t="shared" si="12"/>
        <v>#REF!</v>
      </c>
      <c r="R187" s="48" t="e">
        <f t="shared" si="13"/>
        <v>#REF!</v>
      </c>
      <c r="S187" s="50" t="e">
        <f t="shared" si="14"/>
        <v>#REF!</v>
      </c>
    </row>
    <row r="188" spans="1:19" x14ac:dyDescent="0.25">
      <c r="A188" s="18">
        <v>41</v>
      </c>
      <c r="B188" s="18" t="s">
        <v>34</v>
      </c>
      <c r="C188" s="31">
        <v>17</v>
      </c>
      <c r="D188" s="31" t="e">
        <f>VLOOKUP(B188,#REF!,2,0)</f>
        <v>#REF!</v>
      </c>
      <c r="E188" s="39">
        <v>333</v>
      </c>
      <c r="F188" s="18">
        <v>370</v>
      </c>
      <c r="G188" s="18" t="s">
        <v>73</v>
      </c>
      <c r="H188" s="18"/>
      <c r="I188" s="40">
        <v>6290</v>
      </c>
      <c r="J188" s="39">
        <v>333</v>
      </c>
      <c r="K188" s="18">
        <v>370</v>
      </c>
      <c r="L188" s="18" t="s">
        <v>73</v>
      </c>
      <c r="M188" s="18"/>
      <c r="N188" s="31">
        <v>6290</v>
      </c>
      <c r="O188" s="48">
        <f t="shared" si="10"/>
        <v>0</v>
      </c>
      <c r="P188" s="49">
        <f t="shared" si="11"/>
        <v>0</v>
      </c>
      <c r="Q188" s="48" t="e">
        <f t="shared" si="12"/>
        <v>#REF!</v>
      </c>
      <c r="R188" s="48" t="e">
        <f t="shared" si="13"/>
        <v>#REF!</v>
      </c>
      <c r="S188" s="50" t="e">
        <f t="shared" si="14"/>
        <v>#REF!</v>
      </c>
    </row>
    <row r="189" spans="1:19" x14ac:dyDescent="0.25">
      <c r="A189" s="18">
        <v>41</v>
      </c>
      <c r="B189" s="18" t="s">
        <v>31</v>
      </c>
      <c r="C189" s="31">
        <v>662</v>
      </c>
      <c r="D189" s="31" t="e">
        <f>VLOOKUP(B189,#REF!,2,0)</f>
        <v>#REF!</v>
      </c>
      <c r="E189" s="39">
        <v>149</v>
      </c>
      <c r="F189" s="18">
        <v>165</v>
      </c>
      <c r="G189" s="18" t="s">
        <v>73</v>
      </c>
      <c r="H189" s="18"/>
      <c r="I189" s="40">
        <v>109230</v>
      </c>
      <c r="J189" s="39">
        <v>149</v>
      </c>
      <c r="K189" s="18">
        <v>165</v>
      </c>
      <c r="L189" s="18" t="s">
        <v>73</v>
      </c>
      <c r="M189" s="18"/>
      <c r="N189" s="31">
        <v>109230</v>
      </c>
      <c r="O189" s="48">
        <f t="shared" si="10"/>
        <v>0</v>
      </c>
      <c r="P189" s="49">
        <f t="shared" si="11"/>
        <v>0</v>
      </c>
      <c r="Q189" s="48" t="e">
        <f t="shared" si="12"/>
        <v>#REF!</v>
      </c>
      <c r="R189" s="48" t="e">
        <f t="shared" si="13"/>
        <v>#REF!</v>
      </c>
      <c r="S189" s="50" t="e">
        <f t="shared" si="14"/>
        <v>#REF!</v>
      </c>
    </row>
    <row r="190" spans="1:19" x14ac:dyDescent="0.25">
      <c r="A190" s="18">
        <v>41</v>
      </c>
      <c r="B190" s="18" t="s">
        <v>30</v>
      </c>
      <c r="C190" s="31">
        <v>3261</v>
      </c>
      <c r="D190" s="31" t="e">
        <f>VLOOKUP(B190,#REF!,2,0)</f>
        <v>#REF!</v>
      </c>
      <c r="E190" s="39">
        <v>135</v>
      </c>
      <c r="F190" s="18">
        <v>150</v>
      </c>
      <c r="G190" s="18" t="s">
        <v>73</v>
      </c>
      <c r="H190" s="18"/>
      <c r="I190" s="40">
        <v>489150</v>
      </c>
      <c r="J190" s="39">
        <v>135</v>
      </c>
      <c r="K190" s="18">
        <v>150</v>
      </c>
      <c r="L190" s="18" t="s">
        <v>73</v>
      </c>
      <c r="M190" s="18"/>
      <c r="N190" s="31">
        <v>489150</v>
      </c>
      <c r="O190" s="48">
        <f t="shared" si="10"/>
        <v>0</v>
      </c>
      <c r="P190" s="49">
        <f t="shared" si="11"/>
        <v>0</v>
      </c>
      <c r="Q190" s="48" t="e">
        <f t="shared" si="12"/>
        <v>#REF!</v>
      </c>
      <c r="R190" s="48" t="e">
        <f t="shared" si="13"/>
        <v>#REF!</v>
      </c>
      <c r="S190" s="50" t="e">
        <f t="shared" si="14"/>
        <v>#REF!</v>
      </c>
    </row>
    <row r="191" spans="1:19" x14ac:dyDescent="0.25">
      <c r="A191" s="18">
        <v>41</v>
      </c>
      <c r="B191" s="18" t="s">
        <v>35</v>
      </c>
      <c r="C191" s="31">
        <v>3972</v>
      </c>
      <c r="D191" s="31" t="e">
        <f>VLOOKUP(B191,#REF!,2,0)</f>
        <v>#REF!</v>
      </c>
      <c r="E191" s="39">
        <v>225</v>
      </c>
      <c r="F191" s="18">
        <v>250</v>
      </c>
      <c r="G191" s="18" t="s">
        <v>73</v>
      </c>
      <c r="H191" s="18"/>
      <c r="I191" s="40">
        <v>993000</v>
      </c>
      <c r="J191" s="39">
        <v>225</v>
      </c>
      <c r="K191" s="18">
        <v>250</v>
      </c>
      <c r="L191" s="18" t="s">
        <v>73</v>
      </c>
      <c r="M191" s="18"/>
      <c r="N191" s="31">
        <v>993000</v>
      </c>
      <c r="O191" s="48">
        <f t="shared" si="10"/>
        <v>0</v>
      </c>
      <c r="P191" s="49">
        <f t="shared" si="11"/>
        <v>0</v>
      </c>
      <c r="Q191" s="48" t="e">
        <f t="shared" si="12"/>
        <v>#REF!</v>
      </c>
      <c r="R191" s="48" t="e">
        <f t="shared" si="13"/>
        <v>#REF!</v>
      </c>
      <c r="S191" s="50" t="e">
        <f t="shared" si="14"/>
        <v>#REF!</v>
      </c>
    </row>
    <row r="192" spans="1:19" x14ac:dyDescent="0.25">
      <c r="A192" s="18">
        <v>42</v>
      </c>
      <c r="B192" s="18" t="s">
        <v>29</v>
      </c>
      <c r="C192" s="31">
        <v>652</v>
      </c>
      <c r="D192" s="31" t="e">
        <f>VLOOKUP(B192,#REF!,2,0)</f>
        <v>#REF!</v>
      </c>
      <c r="E192" s="39">
        <v>230</v>
      </c>
      <c r="F192" s="18">
        <v>255</v>
      </c>
      <c r="G192" s="18" t="s">
        <v>73</v>
      </c>
      <c r="H192" s="18"/>
      <c r="I192" s="40">
        <v>166260</v>
      </c>
      <c r="J192" s="39">
        <v>230</v>
      </c>
      <c r="K192" s="18">
        <v>255</v>
      </c>
      <c r="L192" s="18" t="s">
        <v>73</v>
      </c>
      <c r="M192" s="18"/>
      <c r="N192" s="31">
        <v>166260</v>
      </c>
      <c r="O192" s="48">
        <f t="shared" si="10"/>
        <v>0</v>
      </c>
      <c r="P192" s="49">
        <f t="shared" si="11"/>
        <v>0</v>
      </c>
      <c r="Q192" s="48" t="e">
        <f t="shared" si="12"/>
        <v>#REF!</v>
      </c>
      <c r="R192" s="48" t="e">
        <f t="shared" si="13"/>
        <v>#REF!</v>
      </c>
      <c r="S192" s="50" t="e">
        <f t="shared" si="14"/>
        <v>#REF!</v>
      </c>
    </row>
    <row r="193" spans="1:19" x14ac:dyDescent="0.25">
      <c r="A193" s="18">
        <v>42</v>
      </c>
      <c r="B193" s="18" t="s">
        <v>36</v>
      </c>
      <c r="C193" s="31">
        <v>1053</v>
      </c>
      <c r="D193" s="31" t="e">
        <f>VLOOKUP(B193,#REF!,2,0)</f>
        <v>#REF!</v>
      </c>
      <c r="E193" s="39">
        <v>26</v>
      </c>
      <c r="F193" s="18">
        <v>28</v>
      </c>
      <c r="G193" s="18" t="s">
        <v>73</v>
      </c>
      <c r="H193" s="18"/>
      <c r="I193" s="40">
        <v>29484</v>
      </c>
      <c r="J193" s="39">
        <v>26</v>
      </c>
      <c r="K193" s="18">
        <v>28</v>
      </c>
      <c r="L193" s="18" t="s">
        <v>73</v>
      </c>
      <c r="M193" s="18"/>
      <c r="N193" s="31">
        <v>29484</v>
      </c>
      <c r="O193" s="48">
        <f t="shared" si="10"/>
        <v>0</v>
      </c>
      <c r="P193" s="49">
        <f t="shared" si="11"/>
        <v>0</v>
      </c>
      <c r="Q193" s="48" t="e">
        <f t="shared" si="12"/>
        <v>#REF!</v>
      </c>
      <c r="R193" s="48" t="e">
        <f t="shared" si="13"/>
        <v>#REF!</v>
      </c>
      <c r="S193" s="50" t="e">
        <f t="shared" si="14"/>
        <v>#REF!</v>
      </c>
    </row>
    <row r="194" spans="1:19" x14ac:dyDescent="0.25">
      <c r="A194" s="18">
        <v>42</v>
      </c>
      <c r="B194" s="18" t="s">
        <v>33</v>
      </c>
      <c r="C194" s="31">
        <v>107</v>
      </c>
      <c r="D194" s="31" t="e">
        <f>VLOOKUP(B194,#REF!,2,0)</f>
        <v>#REF!</v>
      </c>
      <c r="E194" s="39">
        <v>405</v>
      </c>
      <c r="F194" s="18">
        <v>450</v>
      </c>
      <c r="G194" s="18" t="s">
        <v>73</v>
      </c>
      <c r="H194" s="18"/>
      <c r="I194" s="40">
        <v>48150</v>
      </c>
      <c r="J194" s="39">
        <v>405</v>
      </c>
      <c r="K194" s="18">
        <v>450</v>
      </c>
      <c r="L194" s="18" t="s">
        <v>73</v>
      </c>
      <c r="M194" s="18"/>
      <c r="N194" s="31">
        <v>48150</v>
      </c>
      <c r="O194" s="48">
        <f t="shared" si="10"/>
        <v>0</v>
      </c>
      <c r="P194" s="49">
        <f t="shared" si="11"/>
        <v>0</v>
      </c>
      <c r="Q194" s="48" t="e">
        <f t="shared" si="12"/>
        <v>#REF!</v>
      </c>
      <c r="R194" s="48" t="e">
        <f t="shared" si="13"/>
        <v>#REF!</v>
      </c>
      <c r="S194" s="50" t="e">
        <f t="shared" si="14"/>
        <v>#REF!</v>
      </c>
    </row>
    <row r="195" spans="1:19" x14ac:dyDescent="0.25">
      <c r="A195" s="18">
        <v>42</v>
      </c>
      <c r="B195" s="18" t="s">
        <v>37</v>
      </c>
      <c r="C195" s="31">
        <v>27048</v>
      </c>
      <c r="D195" s="31" t="e">
        <f>VLOOKUP(B195,#REF!,2,0)</f>
        <v>#REF!</v>
      </c>
      <c r="E195" s="39">
        <v>18</v>
      </c>
      <c r="F195" s="18">
        <v>20</v>
      </c>
      <c r="G195" s="18" t="s">
        <v>73</v>
      </c>
      <c r="H195" s="18"/>
      <c r="I195" s="40">
        <v>540960</v>
      </c>
      <c r="J195" s="39">
        <v>18</v>
      </c>
      <c r="K195" s="18">
        <v>20</v>
      </c>
      <c r="L195" s="18" t="s">
        <v>73</v>
      </c>
      <c r="M195" s="18"/>
      <c r="N195" s="31">
        <v>540960</v>
      </c>
      <c r="O195" s="48">
        <f t="shared" si="10"/>
        <v>0</v>
      </c>
      <c r="P195" s="49">
        <f t="shared" si="11"/>
        <v>0</v>
      </c>
      <c r="Q195" s="48" t="e">
        <f t="shared" si="12"/>
        <v>#REF!</v>
      </c>
      <c r="R195" s="48" t="e">
        <f t="shared" si="13"/>
        <v>#REF!</v>
      </c>
      <c r="S195" s="50" t="e">
        <f t="shared" si="14"/>
        <v>#REF!</v>
      </c>
    </row>
    <row r="196" spans="1:19" x14ac:dyDescent="0.25">
      <c r="A196" s="18">
        <v>42</v>
      </c>
      <c r="B196" s="18" t="s">
        <v>32</v>
      </c>
      <c r="C196" s="31">
        <v>2948</v>
      </c>
      <c r="D196" s="31" t="e">
        <f>VLOOKUP(B196,#REF!,2,0)</f>
        <v>#REF!</v>
      </c>
      <c r="E196" s="39">
        <v>189</v>
      </c>
      <c r="F196" s="18">
        <v>210</v>
      </c>
      <c r="G196" s="18" t="s">
        <v>73</v>
      </c>
      <c r="H196" s="18"/>
      <c r="I196" s="40">
        <v>619080</v>
      </c>
      <c r="J196" s="39">
        <v>189</v>
      </c>
      <c r="K196" s="18">
        <v>210</v>
      </c>
      <c r="L196" s="18" t="s">
        <v>73</v>
      </c>
      <c r="M196" s="18"/>
      <c r="N196" s="31">
        <v>619080</v>
      </c>
      <c r="O196" s="48">
        <f t="shared" ref="O196:O227" si="15">+K196/F196-1</f>
        <v>0</v>
      </c>
      <c r="P196" s="49">
        <f t="shared" ref="P196:P227" si="16">+N196-I196</f>
        <v>0</v>
      </c>
      <c r="Q196" s="48" t="e">
        <f t="shared" ref="Q196:Q227" si="17">+K196/D196-1</f>
        <v>#REF!</v>
      </c>
      <c r="R196" s="48" t="e">
        <f t="shared" ref="R196:R227" si="18">+F196/D196-1</f>
        <v>#REF!</v>
      </c>
      <c r="S196" s="50" t="e">
        <f t="shared" ref="S196:S227" si="19">+R196-Q196</f>
        <v>#REF!</v>
      </c>
    </row>
    <row r="197" spans="1:19" x14ac:dyDescent="0.25">
      <c r="A197" s="18">
        <v>42</v>
      </c>
      <c r="B197" s="18" t="s">
        <v>34</v>
      </c>
      <c r="C197" s="31">
        <v>4</v>
      </c>
      <c r="D197" s="31" t="e">
        <f>VLOOKUP(B197,#REF!,2,0)</f>
        <v>#REF!</v>
      </c>
      <c r="E197" s="39">
        <v>333</v>
      </c>
      <c r="F197" s="18">
        <v>370</v>
      </c>
      <c r="G197" s="18" t="s">
        <v>73</v>
      </c>
      <c r="H197" s="18"/>
      <c r="I197" s="40">
        <v>1480</v>
      </c>
      <c r="J197" s="39">
        <v>333</v>
      </c>
      <c r="K197" s="18">
        <v>370</v>
      </c>
      <c r="L197" s="18" t="s">
        <v>73</v>
      </c>
      <c r="M197" s="18"/>
      <c r="N197" s="31">
        <v>1480</v>
      </c>
      <c r="O197" s="48">
        <f t="shared" si="15"/>
        <v>0</v>
      </c>
      <c r="P197" s="49">
        <f t="shared" si="16"/>
        <v>0</v>
      </c>
      <c r="Q197" s="48" t="e">
        <f t="shared" si="17"/>
        <v>#REF!</v>
      </c>
      <c r="R197" s="48" t="e">
        <f t="shared" si="18"/>
        <v>#REF!</v>
      </c>
      <c r="S197" s="50" t="e">
        <f t="shared" si="19"/>
        <v>#REF!</v>
      </c>
    </row>
    <row r="198" spans="1:19" x14ac:dyDescent="0.25">
      <c r="A198" s="18">
        <v>42</v>
      </c>
      <c r="B198" s="18" t="s">
        <v>31</v>
      </c>
      <c r="C198" s="31">
        <v>168</v>
      </c>
      <c r="D198" s="31" t="e">
        <f>VLOOKUP(B198,#REF!,2,0)</f>
        <v>#REF!</v>
      </c>
      <c r="E198" s="39">
        <v>149</v>
      </c>
      <c r="F198" s="18">
        <v>165</v>
      </c>
      <c r="G198" s="18" t="s">
        <v>73</v>
      </c>
      <c r="H198" s="18"/>
      <c r="I198" s="40">
        <v>27720</v>
      </c>
      <c r="J198" s="39">
        <v>149</v>
      </c>
      <c r="K198" s="18">
        <v>165</v>
      </c>
      <c r="L198" s="18" t="s">
        <v>73</v>
      </c>
      <c r="M198" s="18"/>
      <c r="N198" s="31">
        <v>27720</v>
      </c>
      <c r="O198" s="48">
        <f t="shared" si="15"/>
        <v>0</v>
      </c>
      <c r="P198" s="49">
        <f t="shared" si="16"/>
        <v>0</v>
      </c>
      <c r="Q198" s="48" t="e">
        <f t="shared" si="17"/>
        <v>#REF!</v>
      </c>
      <c r="R198" s="48" t="e">
        <f t="shared" si="18"/>
        <v>#REF!</v>
      </c>
      <c r="S198" s="50" t="e">
        <f t="shared" si="19"/>
        <v>#REF!</v>
      </c>
    </row>
    <row r="199" spans="1:19" x14ac:dyDescent="0.25">
      <c r="A199" s="18">
        <v>42</v>
      </c>
      <c r="B199" s="18" t="s">
        <v>30</v>
      </c>
      <c r="C199" s="31">
        <v>829</v>
      </c>
      <c r="D199" s="31" t="e">
        <f>VLOOKUP(B199,#REF!,2,0)</f>
        <v>#REF!</v>
      </c>
      <c r="E199" s="39">
        <v>135</v>
      </c>
      <c r="F199" s="18">
        <v>150</v>
      </c>
      <c r="G199" s="18" t="s">
        <v>73</v>
      </c>
      <c r="H199" s="18"/>
      <c r="I199" s="40">
        <v>124350</v>
      </c>
      <c r="J199" s="39">
        <v>135</v>
      </c>
      <c r="K199" s="18">
        <v>150</v>
      </c>
      <c r="L199" s="18" t="s">
        <v>73</v>
      </c>
      <c r="M199" s="18"/>
      <c r="N199" s="31">
        <v>124350</v>
      </c>
      <c r="O199" s="48">
        <f t="shared" si="15"/>
        <v>0</v>
      </c>
      <c r="P199" s="49">
        <f t="shared" si="16"/>
        <v>0</v>
      </c>
      <c r="Q199" s="48" t="e">
        <f t="shared" si="17"/>
        <v>#REF!</v>
      </c>
      <c r="R199" s="48" t="e">
        <f t="shared" si="18"/>
        <v>#REF!</v>
      </c>
      <c r="S199" s="50" t="e">
        <f t="shared" si="19"/>
        <v>#REF!</v>
      </c>
    </row>
    <row r="200" spans="1:19" x14ac:dyDescent="0.25">
      <c r="A200" s="18">
        <v>42</v>
      </c>
      <c r="B200" s="18" t="s">
        <v>35</v>
      </c>
      <c r="C200" s="31">
        <v>1010</v>
      </c>
      <c r="D200" s="31" t="e">
        <f>VLOOKUP(B200,#REF!,2,0)</f>
        <v>#REF!</v>
      </c>
      <c r="E200" s="39">
        <v>225</v>
      </c>
      <c r="F200" s="18">
        <v>298</v>
      </c>
      <c r="G200" s="18" t="s">
        <v>73</v>
      </c>
      <c r="H200" s="18"/>
      <c r="I200" s="40">
        <v>300980</v>
      </c>
      <c r="J200" s="39">
        <v>225</v>
      </c>
      <c r="K200" s="18">
        <v>298</v>
      </c>
      <c r="L200" s="18" t="s">
        <v>73</v>
      </c>
      <c r="M200" s="18"/>
      <c r="N200" s="31">
        <v>300980</v>
      </c>
      <c r="O200" s="48">
        <f t="shared" si="15"/>
        <v>0</v>
      </c>
      <c r="P200" s="49">
        <f t="shared" si="16"/>
        <v>0</v>
      </c>
      <c r="Q200" s="48" t="e">
        <f t="shared" si="17"/>
        <v>#REF!</v>
      </c>
      <c r="R200" s="48" t="e">
        <f t="shared" si="18"/>
        <v>#REF!</v>
      </c>
      <c r="S200" s="50" t="e">
        <f t="shared" si="19"/>
        <v>#REF!</v>
      </c>
    </row>
    <row r="201" spans="1:19" x14ac:dyDescent="0.25">
      <c r="A201" s="18">
        <v>43</v>
      </c>
      <c r="B201" s="18" t="s">
        <v>29</v>
      </c>
      <c r="C201" s="31">
        <v>596</v>
      </c>
      <c r="D201" s="31" t="e">
        <f>VLOOKUP(B201,#REF!,2,0)</f>
        <v>#REF!</v>
      </c>
      <c r="E201" s="39">
        <v>145</v>
      </c>
      <c r="F201" s="18">
        <v>180</v>
      </c>
      <c r="G201" s="18" t="s">
        <v>69</v>
      </c>
      <c r="H201" s="18"/>
      <c r="I201" s="40">
        <v>104680</v>
      </c>
      <c r="J201" s="39">
        <v>230</v>
      </c>
      <c r="K201" s="18">
        <v>255</v>
      </c>
      <c r="L201" s="18" t="s">
        <v>73</v>
      </c>
      <c r="M201" s="18"/>
      <c r="N201" s="31">
        <v>151980</v>
      </c>
      <c r="O201" s="48">
        <f t="shared" si="15"/>
        <v>0.41666666666666674</v>
      </c>
      <c r="P201" s="49">
        <f t="shared" si="16"/>
        <v>47300</v>
      </c>
      <c r="Q201" s="48" t="e">
        <f t="shared" si="17"/>
        <v>#REF!</v>
      </c>
      <c r="R201" s="48" t="e">
        <f t="shared" si="18"/>
        <v>#REF!</v>
      </c>
      <c r="S201" s="50" t="e">
        <f>+R201-Q201</f>
        <v>#REF!</v>
      </c>
    </row>
    <row r="202" spans="1:19" x14ac:dyDescent="0.25">
      <c r="A202" s="18">
        <v>43</v>
      </c>
      <c r="B202" s="18" t="s">
        <v>36</v>
      </c>
      <c r="C202" s="31">
        <v>962</v>
      </c>
      <c r="D202" s="31" t="e">
        <f>VLOOKUP(B202,#REF!,2,0)</f>
        <v>#REF!</v>
      </c>
      <c r="E202" s="39">
        <v>25</v>
      </c>
      <c r="F202" s="18">
        <v>28</v>
      </c>
      <c r="G202" s="18" t="s">
        <v>73</v>
      </c>
      <c r="H202" s="18"/>
      <c r="I202" s="40">
        <v>26936</v>
      </c>
      <c r="J202" s="39">
        <v>26</v>
      </c>
      <c r="K202" s="18">
        <v>28</v>
      </c>
      <c r="L202" s="18" t="s">
        <v>73</v>
      </c>
      <c r="M202" s="18"/>
      <c r="N202" s="31">
        <v>26936</v>
      </c>
      <c r="O202" s="48">
        <f t="shared" si="15"/>
        <v>0</v>
      </c>
      <c r="P202" s="49">
        <f t="shared" si="16"/>
        <v>0</v>
      </c>
      <c r="Q202" s="48" t="e">
        <f t="shared" si="17"/>
        <v>#REF!</v>
      </c>
      <c r="R202" s="48" t="e">
        <f t="shared" si="18"/>
        <v>#REF!</v>
      </c>
      <c r="S202" s="50" t="e">
        <f t="shared" si="19"/>
        <v>#REF!</v>
      </c>
    </row>
    <row r="203" spans="1:19" x14ac:dyDescent="0.25">
      <c r="A203" s="18">
        <v>43</v>
      </c>
      <c r="B203" s="18" t="s">
        <v>33</v>
      </c>
      <c r="C203" s="31">
        <v>98</v>
      </c>
      <c r="D203" s="31" t="e">
        <f>VLOOKUP(B203,#REF!,2,0)</f>
        <v>#REF!</v>
      </c>
      <c r="E203" s="39">
        <v>280</v>
      </c>
      <c r="F203" s="18">
        <v>347</v>
      </c>
      <c r="G203" s="18" t="s">
        <v>69</v>
      </c>
      <c r="H203" s="18"/>
      <c r="I203" s="40">
        <v>34025</v>
      </c>
      <c r="J203" s="39">
        <v>405</v>
      </c>
      <c r="K203" s="18">
        <v>450</v>
      </c>
      <c r="L203" s="18" t="s">
        <v>73</v>
      </c>
      <c r="M203" s="18"/>
      <c r="N203" s="31">
        <v>44100</v>
      </c>
      <c r="O203" s="48">
        <f t="shared" si="15"/>
        <v>0.2968299711815563</v>
      </c>
      <c r="P203" s="49">
        <f t="shared" si="16"/>
        <v>10075</v>
      </c>
      <c r="Q203" s="48" t="e">
        <f t="shared" si="17"/>
        <v>#REF!</v>
      </c>
      <c r="R203" s="48" t="e">
        <f t="shared" si="18"/>
        <v>#REF!</v>
      </c>
      <c r="S203" s="50" t="e">
        <f t="shared" si="19"/>
        <v>#REF!</v>
      </c>
    </row>
    <row r="204" spans="1:19" x14ac:dyDescent="0.25">
      <c r="A204" s="18">
        <v>43</v>
      </c>
      <c r="B204" s="18" t="s">
        <v>37</v>
      </c>
      <c r="C204" s="31">
        <v>26128</v>
      </c>
      <c r="D204" s="31" t="e">
        <f>VLOOKUP(B204,#REF!,2,0)</f>
        <v>#REF!</v>
      </c>
      <c r="E204" s="39">
        <v>18</v>
      </c>
      <c r="F204" s="18">
        <v>20</v>
      </c>
      <c r="G204" s="18" t="s">
        <v>73</v>
      </c>
      <c r="H204" s="18"/>
      <c r="I204" s="40">
        <v>522560</v>
      </c>
      <c r="J204" s="39">
        <v>18</v>
      </c>
      <c r="K204" s="18">
        <v>20</v>
      </c>
      <c r="L204" s="18" t="s">
        <v>73</v>
      </c>
      <c r="M204" s="18"/>
      <c r="N204" s="31">
        <v>522560</v>
      </c>
      <c r="O204" s="48">
        <f t="shared" si="15"/>
        <v>0</v>
      </c>
      <c r="P204" s="49">
        <f t="shared" si="16"/>
        <v>0</v>
      </c>
      <c r="Q204" s="48" t="e">
        <f t="shared" si="17"/>
        <v>#REF!</v>
      </c>
      <c r="R204" s="48" t="e">
        <f t="shared" si="18"/>
        <v>#REF!</v>
      </c>
      <c r="S204" s="50" t="e">
        <f t="shared" si="19"/>
        <v>#REF!</v>
      </c>
    </row>
    <row r="205" spans="1:19" x14ac:dyDescent="0.25">
      <c r="A205" s="18">
        <v>43</v>
      </c>
      <c r="B205" s="18" t="s">
        <v>32</v>
      </c>
      <c r="C205" s="31">
        <v>2694</v>
      </c>
      <c r="D205" s="31" t="e">
        <f>VLOOKUP(B205,#REF!,2,0)</f>
        <v>#REF!</v>
      </c>
      <c r="E205" s="39">
        <v>100</v>
      </c>
      <c r="F205" s="18">
        <v>124</v>
      </c>
      <c r="G205" s="18" t="s">
        <v>69</v>
      </c>
      <c r="H205" s="18"/>
      <c r="I205" s="40">
        <v>334056</v>
      </c>
      <c r="J205" s="39">
        <v>189</v>
      </c>
      <c r="K205" s="18">
        <v>210</v>
      </c>
      <c r="L205" s="18" t="s">
        <v>73</v>
      </c>
      <c r="M205" s="18"/>
      <c r="N205" s="31">
        <v>565740</v>
      </c>
      <c r="O205" s="48">
        <f t="shared" si="15"/>
        <v>0.69354838709677424</v>
      </c>
      <c r="P205" s="49">
        <f t="shared" si="16"/>
        <v>231684</v>
      </c>
      <c r="Q205" s="48" t="e">
        <f t="shared" si="17"/>
        <v>#REF!</v>
      </c>
      <c r="R205" s="48" t="e">
        <f t="shared" si="18"/>
        <v>#REF!</v>
      </c>
      <c r="S205" s="50" t="e">
        <f t="shared" si="19"/>
        <v>#REF!</v>
      </c>
    </row>
    <row r="206" spans="1:19" x14ac:dyDescent="0.25">
      <c r="A206" s="18">
        <v>43</v>
      </c>
      <c r="B206" s="18" t="s">
        <v>34</v>
      </c>
      <c r="C206" s="31">
        <v>4</v>
      </c>
      <c r="D206" s="31" t="e">
        <f>VLOOKUP(B206,#REF!,2,0)</f>
        <v>#REF!</v>
      </c>
      <c r="E206" s="39">
        <v>290</v>
      </c>
      <c r="F206" s="18">
        <v>360</v>
      </c>
      <c r="G206" s="18" t="s">
        <v>69</v>
      </c>
      <c r="H206" s="18"/>
      <c r="I206" s="40">
        <v>1438</v>
      </c>
      <c r="J206" s="39">
        <v>333</v>
      </c>
      <c r="K206" s="18">
        <v>370</v>
      </c>
      <c r="L206" s="18" t="s">
        <v>73</v>
      </c>
      <c r="M206" s="18"/>
      <c r="N206" s="31">
        <v>1480</v>
      </c>
      <c r="O206" s="48">
        <f t="shared" si="15"/>
        <v>2.7777777777777679E-2</v>
      </c>
      <c r="P206" s="49">
        <f t="shared" si="16"/>
        <v>42</v>
      </c>
      <c r="Q206" s="48" t="e">
        <f t="shared" si="17"/>
        <v>#REF!</v>
      </c>
      <c r="R206" s="48" t="e">
        <f t="shared" si="18"/>
        <v>#REF!</v>
      </c>
      <c r="S206" s="50" t="e">
        <f t="shared" si="19"/>
        <v>#REF!</v>
      </c>
    </row>
    <row r="207" spans="1:19" x14ac:dyDescent="0.25">
      <c r="A207" s="18">
        <v>43</v>
      </c>
      <c r="B207" s="18" t="s">
        <v>31</v>
      </c>
      <c r="C207" s="31">
        <v>154</v>
      </c>
      <c r="D207" s="31" t="e">
        <f>VLOOKUP(B207,#REF!,2,0)</f>
        <v>#REF!</v>
      </c>
      <c r="E207" s="39">
        <v>149</v>
      </c>
      <c r="F207" s="18">
        <v>165</v>
      </c>
      <c r="G207" s="18" t="s">
        <v>73</v>
      </c>
      <c r="H207" s="18"/>
      <c r="I207" s="40">
        <v>25410</v>
      </c>
      <c r="J207" s="39">
        <v>149</v>
      </c>
      <c r="K207" s="18">
        <v>165</v>
      </c>
      <c r="L207" s="18" t="s">
        <v>73</v>
      </c>
      <c r="M207" s="18"/>
      <c r="N207" s="31">
        <v>25410</v>
      </c>
      <c r="O207" s="48">
        <f t="shared" si="15"/>
        <v>0</v>
      </c>
      <c r="P207" s="49">
        <f t="shared" si="16"/>
        <v>0</v>
      </c>
      <c r="Q207" s="48" t="e">
        <f t="shared" si="17"/>
        <v>#REF!</v>
      </c>
      <c r="R207" s="48" t="e">
        <f t="shared" si="18"/>
        <v>#REF!</v>
      </c>
      <c r="S207" s="50" t="e">
        <f t="shared" si="19"/>
        <v>#REF!</v>
      </c>
    </row>
    <row r="208" spans="1:19" x14ac:dyDescent="0.25">
      <c r="A208" s="18">
        <v>43</v>
      </c>
      <c r="B208" s="18" t="s">
        <v>30</v>
      </c>
      <c r="C208" s="31">
        <v>758</v>
      </c>
      <c r="D208" s="31" t="e">
        <f>VLOOKUP(B208,#REF!,2,0)</f>
        <v>#REF!</v>
      </c>
      <c r="E208" s="39">
        <v>135</v>
      </c>
      <c r="F208" s="18">
        <v>150</v>
      </c>
      <c r="G208" s="18" t="s">
        <v>73</v>
      </c>
      <c r="H208" s="18"/>
      <c r="I208" s="40">
        <v>113700</v>
      </c>
      <c r="J208" s="39">
        <v>135</v>
      </c>
      <c r="K208" s="18">
        <v>150</v>
      </c>
      <c r="L208" s="18" t="s">
        <v>73</v>
      </c>
      <c r="M208" s="18"/>
      <c r="N208" s="31">
        <v>113700</v>
      </c>
      <c r="O208" s="48">
        <f t="shared" si="15"/>
        <v>0</v>
      </c>
      <c r="P208" s="49">
        <f t="shared" si="16"/>
        <v>0</v>
      </c>
      <c r="Q208" s="48" t="e">
        <f t="shared" si="17"/>
        <v>#REF!</v>
      </c>
      <c r="R208" s="48" t="e">
        <f t="shared" si="18"/>
        <v>#REF!</v>
      </c>
      <c r="S208" s="50" t="e">
        <f t="shared" si="19"/>
        <v>#REF!</v>
      </c>
    </row>
    <row r="209" spans="1:19" x14ac:dyDescent="0.25">
      <c r="A209" s="18">
        <v>43</v>
      </c>
      <c r="B209" s="18" t="s">
        <v>35</v>
      </c>
      <c r="C209" s="31">
        <v>923</v>
      </c>
      <c r="D209" s="31" t="e">
        <f>VLOOKUP(B209,#REF!,2,0)</f>
        <v>#REF!</v>
      </c>
      <c r="E209" s="39">
        <v>100</v>
      </c>
      <c r="F209" s="18">
        <v>124</v>
      </c>
      <c r="G209" s="18" t="s">
        <v>69</v>
      </c>
      <c r="H209" s="18"/>
      <c r="I209" s="40">
        <v>114453</v>
      </c>
      <c r="J209" s="39">
        <v>225</v>
      </c>
      <c r="K209" s="18">
        <v>298</v>
      </c>
      <c r="L209" s="18" t="s">
        <v>73</v>
      </c>
      <c r="M209" s="18"/>
      <c r="N209" s="31">
        <v>275054</v>
      </c>
      <c r="O209" s="48">
        <f t="shared" si="15"/>
        <v>1.403225806451613</v>
      </c>
      <c r="P209" s="49">
        <f t="shared" si="16"/>
        <v>160601</v>
      </c>
      <c r="Q209" s="48" t="e">
        <f t="shared" si="17"/>
        <v>#REF!</v>
      </c>
      <c r="R209" s="48" t="e">
        <f t="shared" si="18"/>
        <v>#REF!</v>
      </c>
      <c r="S209" s="50" t="e">
        <f t="shared" si="19"/>
        <v>#REF!</v>
      </c>
    </row>
    <row r="210" spans="1:19" x14ac:dyDescent="0.25">
      <c r="A210" s="18">
        <v>44</v>
      </c>
      <c r="B210" s="18" t="s">
        <v>29</v>
      </c>
      <c r="C210" s="31">
        <v>584</v>
      </c>
      <c r="D210" s="31" t="e">
        <f>VLOOKUP(B210,#REF!,2,0)</f>
        <v>#REF!</v>
      </c>
      <c r="E210" s="39">
        <v>230</v>
      </c>
      <c r="F210" s="18">
        <v>255</v>
      </c>
      <c r="G210" s="18" t="s">
        <v>73</v>
      </c>
      <c r="H210" s="18"/>
      <c r="I210" s="40">
        <v>148920</v>
      </c>
      <c r="J210" s="39">
        <v>230</v>
      </c>
      <c r="K210" s="18">
        <v>255</v>
      </c>
      <c r="L210" s="18" t="s">
        <v>73</v>
      </c>
      <c r="M210" s="18"/>
      <c r="N210" s="31">
        <v>148920</v>
      </c>
      <c r="O210" s="48">
        <f t="shared" si="15"/>
        <v>0</v>
      </c>
      <c r="P210" s="49">
        <f t="shared" si="16"/>
        <v>0</v>
      </c>
      <c r="Q210" s="48" t="e">
        <f t="shared" si="17"/>
        <v>#REF!</v>
      </c>
      <c r="R210" s="48" t="e">
        <f t="shared" si="18"/>
        <v>#REF!</v>
      </c>
      <c r="S210" s="50" t="e">
        <f t="shared" si="19"/>
        <v>#REF!</v>
      </c>
    </row>
    <row r="211" spans="1:19" x14ac:dyDescent="0.25">
      <c r="A211" s="18">
        <v>44</v>
      </c>
      <c r="B211" s="18" t="s">
        <v>36</v>
      </c>
      <c r="C211" s="31">
        <v>943</v>
      </c>
      <c r="D211" s="31" t="e">
        <f>VLOOKUP(B211,#REF!,2,0)</f>
        <v>#REF!</v>
      </c>
      <c r="E211" s="39">
        <v>26</v>
      </c>
      <c r="F211" s="18">
        <v>28</v>
      </c>
      <c r="G211" s="18" t="s">
        <v>73</v>
      </c>
      <c r="H211" s="18"/>
      <c r="I211" s="40">
        <v>26404</v>
      </c>
      <c r="J211" s="39">
        <v>26</v>
      </c>
      <c r="K211" s="18">
        <v>28</v>
      </c>
      <c r="L211" s="18" t="s">
        <v>73</v>
      </c>
      <c r="M211" s="18"/>
      <c r="N211" s="31">
        <v>26404</v>
      </c>
      <c r="O211" s="48">
        <f t="shared" si="15"/>
        <v>0</v>
      </c>
      <c r="P211" s="49">
        <f t="shared" si="16"/>
        <v>0</v>
      </c>
      <c r="Q211" s="48" t="e">
        <f t="shared" si="17"/>
        <v>#REF!</v>
      </c>
      <c r="R211" s="48" t="e">
        <f t="shared" si="18"/>
        <v>#REF!</v>
      </c>
      <c r="S211" s="50" t="e">
        <f t="shared" si="19"/>
        <v>#REF!</v>
      </c>
    </row>
    <row r="212" spans="1:19" x14ac:dyDescent="0.25">
      <c r="A212" s="18">
        <v>44</v>
      </c>
      <c r="B212" s="18" t="s">
        <v>33</v>
      </c>
      <c r="C212" s="31">
        <v>96</v>
      </c>
      <c r="D212" s="31" t="e">
        <f>VLOOKUP(B212,#REF!,2,0)</f>
        <v>#REF!</v>
      </c>
      <c r="E212" s="39">
        <v>405</v>
      </c>
      <c r="F212" s="18">
        <v>450</v>
      </c>
      <c r="G212" s="18" t="s">
        <v>73</v>
      </c>
      <c r="H212" s="18"/>
      <c r="I212" s="40">
        <v>43200</v>
      </c>
      <c r="J212" s="39">
        <v>405</v>
      </c>
      <c r="K212" s="18">
        <v>450</v>
      </c>
      <c r="L212" s="18" t="s">
        <v>73</v>
      </c>
      <c r="M212" s="18"/>
      <c r="N212" s="31">
        <v>43200</v>
      </c>
      <c r="O212" s="48">
        <f t="shared" si="15"/>
        <v>0</v>
      </c>
      <c r="P212" s="49">
        <f t="shared" si="16"/>
        <v>0</v>
      </c>
      <c r="Q212" s="48" t="e">
        <f t="shared" si="17"/>
        <v>#REF!</v>
      </c>
      <c r="R212" s="48" t="e">
        <f t="shared" si="18"/>
        <v>#REF!</v>
      </c>
      <c r="S212" s="50" t="e">
        <f t="shared" si="19"/>
        <v>#REF!</v>
      </c>
    </row>
    <row r="213" spans="1:19" x14ac:dyDescent="0.25">
      <c r="A213" s="18">
        <v>44</v>
      </c>
      <c r="B213" s="18" t="s">
        <v>37</v>
      </c>
      <c r="C213" s="31">
        <v>24380</v>
      </c>
      <c r="D213" s="31" t="e">
        <f>VLOOKUP(B213,#REF!,2,0)</f>
        <v>#REF!</v>
      </c>
      <c r="E213" s="39">
        <v>18</v>
      </c>
      <c r="F213" s="18">
        <v>20</v>
      </c>
      <c r="G213" s="18" t="s">
        <v>73</v>
      </c>
      <c r="H213" s="18"/>
      <c r="I213" s="40">
        <v>487600</v>
      </c>
      <c r="J213" s="39">
        <v>18</v>
      </c>
      <c r="K213" s="18">
        <v>20</v>
      </c>
      <c r="L213" s="18" t="s">
        <v>73</v>
      </c>
      <c r="M213" s="18"/>
      <c r="N213" s="31">
        <v>487600</v>
      </c>
      <c r="O213" s="48">
        <f t="shared" si="15"/>
        <v>0</v>
      </c>
      <c r="P213" s="49">
        <f t="shared" si="16"/>
        <v>0</v>
      </c>
      <c r="Q213" s="48" t="e">
        <f t="shared" si="17"/>
        <v>#REF!</v>
      </c>
      <c r="R213" s="48" t="e">
        <f t="shared" si="18"/>
        <v>#REF!</v>
      </c>
      <c r="S213" s="50" t="e">
        <f t="shared" si="19"/>
        <v>#REF!</v>
      </c>
    </row>
    <row r="214" spans="1:19" x14ac:dyDescent="0.25">
      <c r="A214" s="18">
        <v>44</v>
      </c>
      <c r="B214" s="18" t="s">
        <v>32</v>
      </c>
      <c r="C214" s="31">
        <v>2639</v>
      </c>
      <c r="D214" s="31" t="e">
        <f>VLOOKUP(B214,#REF!,2,0)</f>
        <v>#REF!</v>
      </c>
      <c r="E214" s="39">
        <v>189</v>
      </c>
      <c r="F214" s="18">
        <v>210</v>
      </c>
      <c r="G214" s="18" t="s">
        <v>73</v>
      </c>
      <c r="H214" s="18"/>
      <c r="I214" s="40">
        <v>554190</v>
      </c>
      <c r="J214" s="39">
        <v>189</v>
      </c>
      <c r="K214" s="18">
        <v>210</v>
      </c>
      <c r="L214" s="18" t="s">
        <v>73</v>
      </c>
      <c r="M214" s="18"/>
      <c r="N214" s="31">
        <v>554190</v>
      </c>
      <c r="O214" s="48">
        <f t="shared" si="15"/>
        <v>0</v>
      </c>
      <c r="P214" s="49">
        <f t="shared" si="16"/>
        <v>0</v>
      </c>
      <c r="Q214" s="48" t="e">
        <f t="shared" si="17"/>
        <v>#REF!</v>
      </c>
      <c r="R214" s="48" t="e">
        <f t="shared" si="18"/>
        <v>#REF!</v>
      </c>
      <c r="S214" s="50" t="e">
        <f t="shared" si="19"/>
        <v>#REF!</v>
      </c>
    </row>
    <row r="215" spans="1:19" x14ac:dyDescent="0.25">
      <c r="A215" s="18">
        <v>44</v>
      </c>
      <c r="B215" s="18" t="s">
        <v>34</v>
      </c>
      <c r="C215" s="31">
        <v>4</v>
      </c>
      <c r="D215" s="31" t="e">
        <f>VLOOKUP(B215,#REF!,2,0)</f>
        <v>#REF!</v>
      </c>
      <c r="E215" s="39">
        <v>333</v>
      </c>
      <c r="F215" s="18">
        <v>370</v>
      </c>
      <c r="G215" s="18" t="s">
        <v>73</v>
      </c>
      <c r="H215" s="18"/>
      <c r="I215" s="40">
        <v>1480</v>
      </c>
      <c r="J215" s="39">
        <v>333</v>
      </c>
      <c r="K215" s="18">
        <v>370</v>
      </c>
      <c r="L215" s="18" t="s">
        <v>73</v>
      </c>
      <c r="M215" s="18"/>
      <c r="N215" s="31">
        <v>1480</v>
      </c>
      <c r="O215" s="48">
        <f t="shared" si="15"/>
        <v>0</v>
      </c>
      <c r="P215" s="49">
        <f t="shared" si="16"/>
        <v>0</v>
      </c>
      <c r="Q215" s="48" t="e">
        <f t="shared" si="17"/>
        <v>#REF!</v>
      </c>
      <c r="R215" s="48" t="e">
        <f t="shared" si="18"/>
        <v>#REF!</v>
      </c>
      <c r="S215" s="50" t="e">
        <f t="shared" si="19"/>
        <v>#REF!</v>
      </c>
    </row>
    <row r="216" spans="1:19" x14ac:dyDescent="0.25">
      <c r="A216" s="18">
        <v>44</v>
      </c>
      <c r="B216" s="18" t="s">
        <v>31</v>
      </c>
      <c r="C216" s="31">
        <v>151</v>
      </c>
      <c r="D216" s="31" t="e">
        <f>VLOOKUP(B216,#REF!,2,0)</f>
        <v>#REF!</v>
      </c>
      <c r="E216" s="39">
        <v>149</v>
      </c>
      <c r="F216" s="18">
        <v>165</v>
      </c>
      <c r="G216" s="18" t="s">
        <v>73</v>
      </c>
      <c r="H216" s="18"/>
      <c r="I216" s="40">
        <v>24915</v>
      </c>
      <c r="J216" s="39">
        <v>149</v>
      </c>
      <c r="K216" s="18">
        <v>165</v>
      </c>
      <c r="L216" s="18" t="s">
        <v>73</v>
      </c>
      <c r="M216" s="18"/>
      <c r="N216" s="31">
        <v>24915</v>
      </c>
      <c r="O216" s="48">
        <f t="shared" si="15"/>
        <v>0</v>
      </c>
      <c r="P216" s="49">
        <f t="shared" si="16"/>
        <v>0</v>
      </c>
      <c r="Q216" s="48" t="e">
        <f t="shared" si="17"/>
        <v>#REF!</v>
      </c>
      <c r="R216" s="48" t="e">
        <f t="shared" si="18"/>
        <v>#REF!</v>
      </c>
      <c r="S216" s="50" t="e">
        <f t="shared" si="19"/>
        <v>#REF!</v>
      </c>
    </row>
    <row r="217" spans="1:19" x14ac:dyDescent="0.25">
      <c r="A217" s="18">
        <v>44</v>
      </c>
      <c r="B217" s="18" t="s">
        <v>30</v>
      </c>
      <c r="C217" s="31">
        <v>742</v>
      </c>
      <c r="D217" s="31" t="e">
        <f>VLOOKUP(B217,#REF!,2,0)</f>
        <v>#REF!</v>
      </c>
      <c r="E217" s="39">
        <v>135</v>
      </c>
      <c r="F217" s="18">
        <v>150</v>
      </c>
      <c r="G217" s="18" t="s">
        <v>73</v>
      </c>
      <c r="H217" s="18"/>
      <c r="I217" s="40">
        <v>111300</v>
      </c>
      <c r="J217" s="39">
        <v>135</v>
      </c>
      <c r="K217" s="18">
        <v>150</v>
      </c>
      <c r="L217" s="18" t="s">
        <v>73</v>
      </c>
      <c r="M217" s="18"/>
      <c r="N217" s="31">
        <v>111300</v>
      </c>
      <c r="O217" s="48">
        <f t="shared" si="15"/>
        <v>0</v>
      </c>
      <c r="P217" s="49">
        <f t="shared" si="16"/>
        <v>0</v>
      </c>
      <c r="Q217" s="48" t="e">
        <f t="shared" si="17"/>
        <v>#REF!</v>
      </c>
      <c r="R217" s="48" t="e">
        <f t="shared" si="18"/>
        <v>#REF!</v>
      </c>
      <c r="S217" s="50" t="e">
        <f t="shared" si="19"/>
        <v>#REF!</v>
      </c>
    </row>
    <row r="218" spans="1:19" x14ac:dyDescent="0.25">
      <c r="A218" s="18">
        <v>44</v>
      </c>
      <c r="B218" s="18" t="s">
        <v>35</v>
      </c>
      <c r="C218" s="31">
        <v>904</v>
      </c>
      <c r="D218" s="31" t="e">
        <f>VLOOKUP(B218,#REF!,2,0)</f>
        <v>#REF!</v>
      </c>
      <c r="E218" s="39">
        <v>225</v>
      </c>
      <c r="F218" s="18">
        <v>298</v>
      </c>
      <c r="G218" s="18" t="s">
        <v>73</v>
      </c>
      <c r="H218" s="18"/>
      <c r="I218" s="40">
        <v>269392</v>
      </c>
      <c r="J218" s="39">
        <v>225</v>
      </c>
      <c r="K218" s="18">
        <v>298</v>
      </c>
      <c r="L218" s="18" t="s">
        <v>73</v>
      </c>
      <c r="M218" s="18"/>
      <c r="N218" s="31">
        <v>269392</v>
      </c>
      <c r="O218" s="48">
        <f t="shared" si="15"/>
        <v>0</v>
      </c>
      <c r="P218" s="49">
        <f t="shared" si="16"/>
        <v>0</v>
      </c>
      <c r="Q218" s="48" t="e">
        <f t="shared" si="17"/>
        <v>#REF!</v>
      </c>
      <c r="R218" s="48" t="e">
        <f t="shared" si="18"/>
        <v>#REF!</v>
      </c>
      <c r="S218" s="50" t="e">
        <f t="shared" si="19"/>
        <v>#REF!</v>
      </c>
    </row>
    <row r="219" spans="1:19" x14ac:dyDescent="0.25">
      <c r="A219" s="18">
        <v>45</v>
      </c>
      <c r="B219" s="18" t="s">
        <v>29</v>
      </c>
      <c r="C219" s="31">
        <v>463</v>
      </c>
      <c r="D219" s="31" t="e">
        <f>VLOOKUP(B219,#REF!,2,0)</f>
        <v>#REF!</v>
      </c>
      <c r="E219" s="39">
        <v>230</v>
      </c>
      <c r="F219" s="18">
        <v>255</v>
      </c>
      <c r="G219" s="18" t="s">
        <v>73</v>
      </c>
      <c r="H219" s="18"/>
      <c r="I219" s="40">
        <v>118065</v>
      </c>
      <c r="J219" s="39">
        <v>230</v>
      </c>
      <c r="K219" s="18">
        <v>255</v>
      </c>
      <c r="L219" s="18" t="s">
        <v>73</v>
      </c>
      <c r="M219" s="18"/>
      <c r="N219" s="31">
        <v>118065</v>
      </c>
      <c r="O219" s="48">
        <f t="shared" si="15"/>
        <v>0</v>
      </c>
      <c r="P219" s="49">
        <f t="shared" si="16"/>
        <v>0</v>
      </c>
      <c r="Q219" s="48" t="e">
        <f t="shared" si="17"/>
        <v>#REF!</v>
      </c>
      <c r="R219" s="48" t="e">
        <f t="shared" si="18"/>
        <v>#REF!</v>
      </c>
      <c r="S219" s="50" t="e">
        <f t="shared" si="19"/>
        <v>#REF!</v>
      </c>
    </row>
    <row r="220" spans="1:19" x14ac:dyDescent="0.25">
      <c r="A220" s="18">
        <v>45</v>
      </c>
      <c r="B220" s="18" t="s">
        <v>36</v>
      </c>
      <c r="C220" s="31">
        <v>748</v>
      </c>
      <c r="D220" s="31" t="e">
        <f>VLOOKUP(B220,#REF!,2,0)</f>
        <v>#REF!</v>
      </c>
      <c r="E220" s="39">
        <v>19</v>
      </c>
      <c r="F220" s="18">
        <v>21</v>
      </c>
      <c r="G220" s="18" t="s">
        <v>54</v>
      </c>
      <c r="H220" s="18"/>
      <c r="I220" s="40">
        <v>15708</v>
      </c>
      <c r="J220" s="39">
        <v>19</v>
      </c>
      <c r="K220" s="18">
        <v>21</v>
      </c>
      <c r="L220" s="18" t="s">
        <v>54</v>
      </c>
      <c r="M220" s="18"/>
      <c r="N220" s="31">
        <v>15708</v>
      </c>
      <c r="O220" s="48">
        <f t="shared" si="15"/>
        <v>0</v>
      </c>
      <c r="P220" s="49">
        <f t="shared" si="16"/>
        <v>0</v>
      </c>
      <c r="Q220" s="48" t="e">
        <f t="shared" si="17"/>
        <v>#REF!</v>
      </c>
      <c r="R220" s="48" t="e">
        <f t="shared" si="18"/>
        <v>#REF!</v>
      </c>
      <c r="S220" s="50" t="e">
        <f t="shared" si="19"/>
        <v>#REF!</v>
      </c>
    </row>
    <row r="221" spans="1:19" x14ac:dyDescent="0.25">
      <c r="A221" s="18">
        <v>45</v>
      </c>
      <c r="B221" s="18" t="s">
        <v>33</v>
      </c>
      <c r="C221" s="31">
        <v>76</v>
      </c>
      <c r="D221" s="31" t="e">
        <f>VLOOKUP(B221,#REF!,2,0)</f>
        <v>#REF!</v>
      </c>
      <c r="E221" s="39">
        <v>360</v>
      </c>
      <c r="F221" s="18">
        <v>370</v>
      </c>
      <c r="G221" s="18" t="s">
        <v>54</v>
      </c>
      <c r="H221" s="18"/>
      <c r="I221" s="40">
        <v>28120</v>
      </c>
      <c r="J221" s="39">
        <v>360</v>
      </c>
      <c r="K221" s="18">
        <v>370</v>
      </c>
      <c r="L221" s="18" t="s">
        <v>54</v>
      </c>
      <c r="M221" s="18"/>
      <c r="N221" s="31">
        <v>28120</v>
      </c>
      <c r="O221" s="48">
        <f t="shared" si="15"/>
        <v>0</v>
      </c>
      <c r="P221" s="49">
        <f t="shared" si="16"/>
        <v>0</v>
      </c>
      <c r="Q221" s="48" t="e">
        <f t="shared" si="17"/>
        <v>#REF!</v>
      </c>
      <c r="R221" s="48" t="e">
        <f t="shared" si="18"/>
        <v>#REF!</v>
      </c>
      <c r="S221" s="50" t="e">
        <f t="shared" si="19"/>
        <v>#REF!</v>
      </c>
    </row>
    <row r="222" spans="1:19" x14ac:dyDescent="0.25">
      <c r="A222" s="18">
        <v>45</v>
      </c>
      <c r="B222" s="18" t="s">
        <v>37</v>
      </c>
      <c r="C222" s="31">
        <v>19228</v>
      </c>
      <c r="D222" s="31" t="e">
        <f>VLOOKUP(B222,#REF!,2,0)</f>
        <v>#REF!</v>
      </c>
      <c r="E222" s="39">
        <v>13</v>
      </c>
      <c r="F222" s="18">
        <v>14</v>
      </c>
      <c r="G222" s="18" t="s">
        <v>54</v>
      </c>
      <c r="H222" s="18"/>
      <c r="I222" s="40">
        <v>269192</v>
      </c>
      <c r="J222" s="39">
        <v>13</v>
      </c>
      <c r="K222" s="18">
        <v>14</v>
      </c>
      <c r="L222" s="18" t="s">
        <v>54</v>
      </c>
      <c r="M222" s="18"/>
      <c r="N222" s="31">
        <v>269192</v>
      </c>
      <c r="O222" s="48">
        <f t="shared" si="15"/>
        <v>0</v>
      </c>
      <c r="P222" s="49">
        <f t="shared" si="16"/>
        <v>0</v>
      </c>
      <c r="Q222" s="48" t="e">
        <f t="shared" si="17"/>
        <v>#REF!</v>
      </c>
      <c r="R222" s="48" t="e">
        <f t="shared" si="18"/>
        <v>#REF!</v>
      </c>
      <c r="S222" s="50" t="e">
        <f t="shared" si="19"/>
        <v>#REF!</v>
      </c>
    </row>
    <row r="223" spans="1:19" x14ac:dyDescent="0.25">
      <c r="A223" s="18">
        <v>45</v>
      </c>
      <c r="B223" s="18" t="s">
        <v>32</v>
      </c>
      <c r="C223" s="31">
        <v>2093</v>
      </c>
      <c r="D223" s="31" t="e">
        <f>VLOOKUP(B223,#REF!,2,0)</f>
        <v>#REF!</v>
      </c>
      <c r="E223" s="39">
        <v>133</v>
      </c>
      <c r="F223" s="18">
        <v>140</v>
      </c>
      <c r="G223" s="18" t="s">
        <v>54</v>
      </c>
      <c r="H223" s="18"/>
      <c r="I223" s="40">
        <v>293020</v>
      </c>
      <c r="J223" s="39">
        <v>133</v>
      </c>
      <c r="K223" s="18">
        <v>140</v>
      </c>
      <c r="L223" s="18" t="s">
        <v>54</v>
      </c>
      <c r="M223" s="18"/>
      <c r="N223" s="31">
        <v>293020</v>
      </c>
      <c r="O223" s="48">
        <f t="shared" si="15"/>
        <v>0</v>
      </c>
      <c r="P223" s="49">
        <f t="shared" si="16"/>
        <v>0</v>
      </c>
      <c r="Q223" s="48" t="e">
        <f t="shared" si="17"/>
        <v>#REF!</v>
      </c>
      <c r="R223" s="48" t="e">
        <f t="shared" si="18"/>
        <v>#REF!</v>
      </c>
      <c r="S223" s="50" t="e">
        <f t="shared" si="19"/>
        <v>#REF!</v>
      </c>
    </row>
    <row r="224" spans="1:19" x14ac:dyDescent="0.25">
      <c r="A224" s="18">
        <v>45</v>
      </c>
      <c r="B224" s="18" t="s">
        <v>34</v>
      </c>
      <c r="C224" s="31">
        <v>3</v>
      </c>
      <c r="D224" s="31" t="e">
        <f>VLOOKUP(B224,#REF!,2,0)</f>
        <v>#REF!</v>
      </c>
      <c r="E224" s="39">
        <v>333</v>
      </c>
      <c r="F224" s="18">
        <v>360</v>
      </c>
      <c r="G224" s="18" t="s">
        <v>54</v>
      </c>
      <c r="H224" s="18"/>
      <c r="I224" s="40">
        <v>1080</v>
      </c>
      <c r="J224" s="39">
        <v>333</v>
      </c>
      <c r="K224" s="18">
        <v>360</v>
      </c>
      <c r="L224" s="18" t="s">
        <v>54</v>
      </c>
      <c r="M224" s="18"/>
      <c r="N224" s="31">
        <v>1080</v>
      </c>
      <c r="O224" s="48">
        <f t="shared" si="15"/>
        <v>0</v>
      </c>
      <c r="P224" s="49">
        <f t="shared" si="16"/>
        <v>0</v>
      </c>
      <c r="Q224" s="48" t="e">
        <f t="shared" si="17"/>
        <v>#REF!</v>
      </c>
      <c r="R224" s="48" t="e">
        <f t="shared" si="18"/>
        <v>#REF!</v>
      </c>
      <c r="S224" s="50" t="e">
        <f t="shared" si="19"/>
        <v>#REF!</v>
      </c>
    </row>
    <row r="225" spans="1:19" x14ac:dyDescent="0.25">
      <c r="A225" s="18">
        <v>45</v>
      </c>
      <c r="B225" s="18" t="s">
        <v>31</v>
      </c>
      <c r="C225" s="31">
        <v>120</v>
      </c>
      <c r="D225" s="31" t="e">
        <f>VLOOKUP(B225,#REF!,2,0)</f>
        <v>#REF!</v>
      </c>
      <c r="E225" s="39">
        <v>148</v>
      </c>
      <c r="F225" s="18">
        <v>154</v>
      </c>
      <c r="G225" s="18" t="s">
        <v>54</v>
      </c>
      <c r="H225" s="18"/>
      <c r="I225" s="40">
        <v>18480</v>
      </c>
      <c r="J225" s="39">
        <v>148</v>
      </c>
      <c r="K225" s="18">
        <v>154</v>
      </c>
      <c r="L225" s="18" t="s">
        <v>54</v>
      </c>
      <c r="M225" s="18"/>
      <c r="N225" s="31">
        <v>18480</v>
      </c>
      <c r="O225" s="48">
        <f t="shared" si="15"/>
        <v>0</v>
      </c>
      <c r="P225" s="49">
        <f t="shared" si="16"/>
        <v>0</v>
      </c>
      <c r="Q225" s="48" t="e">
        <f t="shared" si="17"/>
        <v>#REF!</v>
      </c>
      <c r="R225" s="48" t="e">
        <f t="shared" si="18"/>
        <v>#REF!</v>
      </c>
      <c r="S225" s="50" t="e">
        <f t="shared" si="19"/>
        <v>#REF!</v>
      </c>
    </row>
    <row r="226" spans="1:19" x14ac:dyDescent="0.25">
      <c r="A226" s="18">
        <v>45</v>
      </c>
      <c r="B226" s="18" t="s">
        <v>30</v>
      </c>
      <c r="C226" s="31">
        <v>589</v>
      </c>
      <c r="D226" s="31" t="e">
        <f>VLOOKUP(B226,#REF!,2,0)</f>
        <v>#REF!</v>
      </c>
      <c r="E226" s="39">
        <v>85</v>
      </c>
      <c r="F226" s="18">
        <v>90</v>
      </c>
      <c r="G226" s="18" t="s">
        <v>54</v>
      </c>
      <c r="H226" s="18"/>
      <c r="I226" s="40">
        <v>53010</v>
      </c>
      <c r="J226" s="39">
        <v>85</v>
      </c>
      <c r="K226" s="18">
        <v>90</v>
      </c>
      <c r="L226" s="18" t="s">
        <v>54</v>
      </c>
      <c r="M226" s="18"/>
      <c r="N226" s="31">
        <v>53010</v>
      </c>
      <c r="O226" s="48">
        <f t="shared" si="15"/>
        <v>0</v>
      </c>
      <c r="P226" s="49">
        <f t="shared" si="16"/>
        <v>0</v>
      </c>
      <c r="Q226" s="48" t="e">
        <f t="shared" si="17"/>
        <v>#REF!</v>
      </c>
      <c r="R226" s="48" t="e">
        <f t="shared" si="18"/>
        <v>#REF!</v>
      </c>
      <c r="S226" s="50" t="e">
        <f t="shared" si="19"/>
        <v>#REF!</v>
      </c>
    </row>
    <row r="227" spans="1:19" ht="15.75" thickBot="1" x14ac:dyDescent="0.3">
      <c r="A227" s="18">
        <v>45</v>
      </c>
      <c r="B227" s="18" t="s">
        <v>35</v>
      </c>
      <c r="C227" s="31">
        <v>717</v>
      </c>
      <c r="D227" s="31" t="e">
        <f>VLOOKUP(B227,#REF!,2,0)</f>
        <v>#REF!</v>
      </c>
      <c r="E227" s="41">
        <v>225</v>
      </c>
      <c r="F227" s="42">
        <v>298</v>
      </c>
      <c r="G227" s="38" t="s">
        <v>73</v>
      </c>
      <c r="H227" s="38"/>
      <c r="I227" s="53">
        <v>213666</v>
      </c>
      <c r="J227" s="41">
        <v>225</v>
      </c>
      <c r="K227" s="42">
        <v>298</v>
      </c>
      <c r="L227" s="42" t="s">
        <v>73</v>
      </c>
      <c r="M227" s="38"/>
      <c r="N227" s="54">
        <v>213666</v>
      </c>
      <c r="O227" s="48">
        <f t="shared" si="15"/>
        <v>0</v>
      </c>
      <c r="P227" s="49">
        <f t="shared" si="16"/>
        <v>0</v>
      </c>
      <c r="Q227" s="48" t="e">
        <f t="shared" si="17"/>
        <v>#REF!</v>
      </c>
      <c r="R227" s="48" t="e">
        <f t="shared" si="18"/>
        <v>#REF!</v>
      </c>
      <c r="S227" s="50" t="e">
        <f t="shared" si="19"/>
        <v>#REF!</v>
      </c>
    </row>
    <row r="228" spans="1:19" x14ac:dyDescent="0.25">
      <c r="B228" s="18" t="s">
        <v>59</v>
      </c>
      <c r="C228" s="18">
        <f>SUM(C3:C227)</f>
        <v>559609</v>
      </c>
      <c r="G228" s="18" t="s">
        <v>106</v>
      </c>
      <c r="H228" s="18"/>
      <c r="I228" s="29">
        <f>SUM(I3:I227)</f>
        <v>104278226.25</v>
      </c>
      <c r="M228" s="18" t="s">
        <v>105</v>
      </c>
      <c r="N228" s="29">
        <f>SUM(N3:N227)</f>
        <v>104676985.25</v>
      </c>
      <c r="O228" s="30"/>
    </row>
    <row r="230" spans="1:19" x14ac:dyDescent="0.25">
      <c r="G230" s="18" t="s">
        <v>104</v>
      </c>
      <c r="H230" s="18"/>
      <c r="I230" s="49" t="e">
        <f>+N248</f>
        <v>#REF!</v>
      </c>
      <c r="L230" s="18">
        <v>13</v>
      </c>
      <c r="M230" s="18" t="s">
        <v>6</v>
      </c>
      <c r="N230" s="18">
        <v>-1195440</v>
      </c>
    </row>
    <row r="231" spans="1:19" x14ac:dyDescent="0.25">
      <c r="L231" s="18">
        <v>13</v>
      </c>
      <c r="M231" s="18" t="s">
        <v>9</v>
      </c>
      <c r="N231" s="18">
        <v>-715480</v>
      </c>
    </row>
    <row r="232" spans="1:19" x14ac:dyDescent="0.25">
      <c r="G232" s="18" t="s">
        <v>107</v>
      </c>
      <c r="H232" s="18"/>
      <c r="I232" s="21" t="e">
        <f>+I228+I230</f>
        <v>#REF!</v>
      </c>
      <c r="L232" s="18">
        <v>13</v>
      </c>
      <c r="M232" s="18" t="s">
        <v>8</v>
      </c>
      <c r="N232" s="18">
        <v>-866250</v>
      </c>
    </row>
    <row r="233" spans="1:19" x14ac:dyDescent="0.25">
      <c r="L233" s="18">
        <v>28</v>
      </c>
      <c r="M233" s="18" t="s">
        <v>24</v>
      </c>
      <c r="N233" s="18">
        <v>-1097250</v>
      </c>
    </row>
    <row r="234" spans="1:19" x14ac:dyDescent="0.25">
      <c r="L234" s="18">
        <v>28</v>
      </c>
      <c r="M234" s="18" t="s">
        <v>25</v>
      </c>
      <c r="N234" s="18">
        <v>-26180</v>
      </c>
    </row>
    <row r="236" spans="1:19" x14ac:dyDescent="0.25">
      <c r="N236" s="21">
        <f>-SUM(N230:N234)</f>
        <v>3900600</v>
      </c>
    </row>
    <row r="238" spans="1:19" x14ac:dyDescent="0.25">
      <c r="M238" t="s">
        <v>96</v>
      </c>
      <c r="N238" s="24">
        <f>+N228-SUM(N230:N234)</f>
        <v>108577585.25</v>
      </c>
    </row>
    <row r="239" spans="1:19" x14ac:dyDescent="0.25">
      <c r="L239" t="s">
        <v>101</v>
      </c>
      <c r="M239" t="s">
        <v>102</v>
      </c>
    </row>
    <row r="240" spans="1:19" x14ac:dyDescent="0.25">
      <c r="I240" s="18" t="s">
        <v>104</v>
      </c>
      <c r="J240" s="18">
        <v>14</v>
      </c>
      <c r="K240" s="18" t="s">
        <v>6</v>
      </c>
      <c r="L240" s="18">
        <v>1148</v>
      </c>
      <c r="M240" s="18" t="e">
        <f>VLOOKUP(K240,#REF!,2,0)</f>
        <v>#REF!</v>
      </c>
      <c r="N240" s="18" t="e">
        <f>+M240*L240</f>
        <v>#REF!</v>
      </c>
    </row>
    <row r="241" spans="9:14" x14ac:dyDescent="0.25">
      <c r="I241" s="18" t="s">
        <v>104</v>
      </c>
      <c r="J241" s="18">
        <v>14</v>
      </c>
      <c r="K241" s="18" t="s">
        <v>9</v>
      </c>
      <c r="L241" s="18">
        <v>566</v>
      </c>
      <c r="M241" s="18" t="e">
        <f>VLOOKUP(K241,#REF!,2,0)</f>
        <v>#REF!</v>
      </c>
      <c r="N241" s="18" t="e">
        <f t="shared" ref="N241:N246" si="20">+M241*L241</f>
        <v>#REF!</v>
      </c>
    </row>
    <row r="242" spans="9:14" x14ac:dyDescent="0.25">
      <c r="I242" s="18" t="s">
        <v>104</v>
      </c>
      <c r="J242" s="18">
        <v>14</v>
      </c>
      <c r="K242" s="18" t="s">
        <v>8</v>
      </c>
      <c r="L242" s="18">
        <v>679</v>
      </c>
      <c r="M242" s="18" t="e">
        <f>VLOOKUP(K242,#REF!,2,0)</f>
        <v>#REF!</v>
      </c>
      <c r="N242" s="18" t="e">
        <f t="shared" si="20"/>
        <v>#REF!</v>
      </c>
    </row>
    <row r="243" spans="9:14" x14ac:dyDescent="0.25">
      <c r="I243" s="18" t="s">
        <v>104</v>
      </c>
      <c r="J243" s="18">
        <v>27</v>
      </c>
      <c r="K243" s="18" t="s">
        <v>24</v>
      </c>
      <c r="L243" s="18">
        <v>3246</v>
      </c>
      <c r="M243" s="18" t="e">
        <f>VLOOKUP(K243,#REF!,2,0)</f>
        <v>#REF!</v>
      </c>
      <c r="N243" s="18" t="e">
        <f t="shared" si="20"/>
        <v>#REF!</v>
      </c>
    </row>
    <row r="244" spans="9:14" x14ac:dyDescent="0.25">
      <c r="I244" s="18" t="s">
        <v>104</v>
      </c>
      <c r="J244" s="18">
        <v>27</v>
      </c>
      <c r="K244" s="18" t="s">
        <v>25</v>
      </c>
      <c r="L244" s="18">
        <v>84</v>
      </c>
      <c r="M244" s="18" t="e">
        <f>VLOOKUP(K244,#REF!,2,0)</f>
        <v>#REF!</v>
      </c>
      <c r="N244" s="18" t="e">
        <f t="shared" si="20"/>
        <v>#REF!</v>
      </c>
    </row>
    <row r="245" spans="9:14" x14ac:dyDescent="0.25">
      <c r="I245" s="18" t="s">
        <v>104</v>
      </c>
      <c r="J245" s="18">
        <v>29</v>
      </c>
      <c r="K245" s="18" t="s">
        <v>24</v>
      </c>
      <c r="L245" s="51">
        <v>2926</v>
      </c>
      <c r="M245" s="18" t="e">
        <f>VLOOKUP(K245,#REF!,2,0)</f>
        <v>#REF!</v>
      </c>
      <c r="N245" s="18" t="e">
        <f t="shared" si="20"/>
        <v>#REF!</v>
      </c>
    </row>
    <row r="246" spans="9:14" x14ac:dyDescent="0.25">
      <c r="I246" s="18" t="s">
        <v>104</v>
      </c>
      <c r="J246" s="18">
        <v>29</v>
      </c>
      <c r="K246" s="18" t="s">
        <v>25</v>
      </c>
      <c r="L246" s="52">
        <v>75</v>
      </c>
      <c r="M246" s="18" t="e">
        <f>VLOOKUP(K246,#REF!,2,0)</f>
        <v>#REF!</v>
      </c>
      <c r="N246" s="18" t="e">
        <f t="shared" si="20"/>
        <v>#REF!</v>
      </c>
    </row>
    <row r="248" spans="9:14" x14ac:dyDescent="0.25">
      <c r="N248" s="30" t="e">
        <f>SUBTOTAL(9,N240:N247)</f>
        <v>#REF!</v>
      </c>
    </row>
    <row r="249" spans="9:14" x14ac:dyDescent="0.25">
      <c r="M249" s="18" t="s">
        <v>103</v>
      </c>
      <c r="N249" s="49" t="e">
        <f>+N238+N248</f>
        <v>#REF!</v>
      </c>
    </row>
    <row r="251" spans="9:14" x14ac:dyDescent="0.25">
      <c r="I251" t="s">
        <v>109</v>
      </c>
      <c r="J251">
        <v>13</v>
      </c>
      <c r="K251" t="s">
        <v>6</v>
      </c>
      <c r="L251" s="31">
        <v>1172</v>
      </c>
      <c r="M251" s="18" t="e">
        <f>VLOOKUP(K251,#REF!,2,0)</f>
        <v>#REF!</v>
      </c>
      <c r="N251" s="18" t="e">
        <f>+M251*L251</f>
        <v>#REF!</v>
      </c>
    </row>
    <row r="252" spans="9:14" x14ac:dyDescent="0.25">
      <c r="I252" t="s">
        <v>109</v>
      </c>
      <c r="J252">
        <v>13</v>
      </c>
      <c r="K252" t="s">
        <v>9</v>
      </c>
      <c r="L252" s="31">
        <v>577</v>
      </c>
      <c r="M252" s="18" t="e">
        <f>VLOOKUP(K252,#REF!,2,0)</f>
        <v>#REF!</v>
      </c>
      <c r="N252" s="18" t="e">
        <f t="shared" ref="N252:N255" si="21">+M252*L252</f>
        <v>#REF!</v>
      </c>
    </row>
    <row r="253" spans="9:14" x14ac:dyDescent="0.25">
      <c r="I253" t="s">
        <v>109</v>
      </c>
      <c r="J253">
        <v>13</v>
      </c>
      <c r="K253" t="s">
        <v>8</v>
      </c>
      <c r="L253" s="31">
        <v>693</v>
      </c>
      <c r="M253" s="18" t="e">
        <f>VLOOKUP(K253,#REF!,2,0)</f>
        <v>#REF!</v>
      </c>
      <c r="N253" s="18" t="e">
        <f t="shared" si="21"/>
        <v>#REF!</v>
      </c>
    </row>
    <row r="254" spans="9:14" x14ac:dyDescent="0.25">
      <c r="I254" t="s">
        <v>109</v>
      </c>
      <c r="J254">
        <v>28</v>
      </c>
      <c r="K254" t="s">
        <v>24</v>
      </c>
      <c r="L254" s="31">
        <v>3135</v>
      </c>
      <c r="M254" s="18" t="e">
        <f>VLOOKUP(K254,#REF!,2,0)</f>
        <v>#REF!</v>
      </c>
      <c r="N254" s="18" t="e">
        <f t="shared" si="21"/>
        <v>#REF!</v>
      </c>
    </row>
    <row r="255" spans="9:14" x14ac:dyDescent="0.25">
      <c r="I255" t="s">
        <v>109</v>
      </c>
      <c r="J255">
        <v>28</v>
      </c>
      <c r="K255" t="s">
        <v>25</v>
      </c>
      <c r="L255" s="31">
        <v>77</v>
      </c>
      <c r="M255" s="18" t="e">
        <f>VLOOKUP(K255,#REF!,2,0)</f>
        <v>#REF!</v>
      </c>
      <c r="N255" s="18" t="e">
        <f t="shared" si="21"/>
        <v>#REF!</v>
      </c>
    </row>
    <row r="257" spans="13:14" x14ac:dyDescent="0.25">
      <c r="M257" s="18"/>
      <c r="N257" s="25" t="e">
        <f>SUBTOTAL(9,N251:N256)</f>
        <v>#REF!</v>
      </c>
    </row>
    <row r="259" spans="13:14" x14ac:dyDescent="0.25">
      <c r="M259" s="18" t="s">
        <v>108</v>
      </c>
      <c r="N259" s="27" t="e">
        <f>+N228+N248+N257</f>
        <v>#REF!</v>
      </c>
    </row>
    <row r="261" spans="13:14" x14ac:dyDescent="0.25">
      <c r="N261">
        <v>101719896</v>
      </c>
    </row>
    <row r="263" spans="13:14" x14ac:dyDescent="0.25">
      <c r="N263" s="56" t="e">
        <f>+N259/N261-1</f>
        <v>#REF!</v>
      </c>
    </row>
  </sheetData>
  <autoFilter ref="A2:S228" xr:uid="{A02C84B0-4DF8-4BDF-866F-647BE49C1D24}"/>
  <mergeCells count="3">
    <mergeCell ref="E1:I1"/>
    <mergeCell ref="J1:N1"/>
    <mergeCell ref="O1: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5CA7E-BBE6-4284-8563-542012E63AC7}">
  <sheetPr codeName="Hoja2"/>
  <dimension ref="A1:CQ1048576"/>
  <sheetViews>
    <sheetView zoomScale="80" zoomScaleNormal="80" workbookViewId="0">
      <pane xSplit="2" ySplit="2" topLeftCell="CB219" activePane="bottomRight" state="frozen"/>
      <selection activeCell="CJ239" sqref="CJ239"/>
      <selection pane="topRight" activeCell="CJ239" sqref="CJ239"/>
      <selection pane="bottomLeft" activeCell="CJ239" sqref="CJ239"/>
      <selection pane="bottomRight" activeCell="CJ239" sqref="CJ239"/>
    </sheetView>
  </sheetViews>
  <sheetFormatPr baseColWidth="10" defaultRowHeight="15" x14ac:dyDescent="0.25"/>
  <cols>
    <col min="1" max="1" width="11.5703125"/>
    <col min="2" max="2" width="14.85546875" bestFit="1" customWidth="1"/>
    <col min="3" max="3" width="14.85546875" customWidth="1"/>
    <col min="85" max="85" width="13.85546875" bestFit="1" customWidth="1"/>
    <col min="87" max="87" width="13.85546875" bestFit="1" customWidth="1"/>
    <col min="88" max="88" width="17.28515625" bestFit="1" customWidth="1"/>
    <col min="89" max="89" width="19" bestFit="1" customWidth="1"/>
    <col min="90" max="90" width="20.85546875" customWidth="1"/>
    <col min="91" max="91" width="17.5703125" customWidth="1"/>
    <col min="92" max="92" width="17.7109375" customWidth="1"/>
    <col min="93" max="93" width="14.85546875" bestFit="1" customWidth="1"/>
    <col min="94" max="94" width="11.5703125"/>
  </cols>
  <sheetData>
    <row r="1" spans="1:95" x14ac:dyDescent="0.25">
      <c r="D1" s="70" t="s">
        <v>52</v>
      </c>
      <c r="E1" s="70"/>
      <c r="F1" s="70"/>
      <c r="G1" s="70"/>
      <c r="H1" s="70"/>
      <c r="I1" s="70"/>
      <c r="J1" s="70" t="s">
        <v>46</v>
      </c>
      <c r="K1" s="70"/>
      <c r="L1" s="70"/>
      <c r="M1" s="70"/>
      <c r="N1" s="70"/>
      <c r="O1" s="70"/>
      <c r="P1" s="70" t="s">
        <v>51</v>
      </c>
      <c r="Q1" s="70"/>
      <c r="R1" s="70"/>
      <c r="S1" s="70"/>
      <c r="T1" s="70"/>
      <c r="U1" s="70"/>
      <c r="V1" s="70" t="s">
        <v>53</v>
      </c>
      <c r="W1" s="70"/>
      <c r="X1" s="70"/>
      <c r="Y1" s="70"/>
      <c r="Z1" s="70"/>
      <c r="AA1" s="70"/>
      <c r="AB1" s="70" t="s">
        <v>50</v>
      </c>
      <c r="AC1" s="70"/>
      <c r="AD1" s="70"/>
      <c r="AE1" s="70"/>
      <c r="AF1" s="70"/>
      <c r="AG1" s="70"/>
      <c r="AH1" s="70" t="s">
        <v>44</v>
      </c>
      <c r="AI1" s="70"/>
      <c r="AJ1" s="70"/>
      <c r="AK1" s="70"/>
      <c r="AL1" s="70"/>
      <c r="AM1" s="70"/>
      <c r="AN1" s="70" t="s">
        <v>54</v>
      </c>
      <c r="AO1" s="70"/>
      <c r="AP1" s="70"/>
      <c r="AQ1" s="70"/>
      <c r="AR1" s="70"/>
      <c r="AS1" s="70"/>
      <c r="AT1" s="70" t="s">
        <v>48</v>
      </c>
      <c r="AU1" s="70"/>
      <c r="AV1" s="70"/>
      <c r="AW1" s="70"/>
      <c r="AX1" s="70"/>
      <c r="AY1" s="70"/>
      <c r="AZ1" s="70" t="s">
        <v>55</v>
      </c>
      <c r="BA1" s="70"/>
      <c r="BB1" s="70"/>
      <c r="BC1" s="70"/>
      <c r="BD1" s="70"/>
      <c r="BE1" s="70"/>
      <c r="BF1" s="70" t="s">
        <v>56</v>
      </c>
      <c r="BG1" s="70"/>
      <c r="BH1" s="70"/>
      <c r="BI1" s="70"/>
      <c r="BJ1" s="70"/>
      <c r="BK1" s="70"/>
      <c r="BL1" s="70" t="s">
        <v>49</v>
      </c>
      <c r="BM1" s="70"/>
      <c r="BN1" s="70"/>
      <c r="BO1" s="70"/>
      <c r="BP1" s="70"/>
      <c r="BQ1" s="70"/>
      <c r="BR1" s="70" t="s">
        <v>45</v>
      </c>
      <c r="BS1" s="70"/>
      <c r="BT1" s="70"/>
      <c r="BU1" s="70"/>
      <c r="BV1" s="70"/>
      <c r="BW1" s="70"/>
      <c r="BX1" s="70" t="s">
        <v>47</v>
      </c>
      <c r="BY1" s="70"/>
      <c r="BZ1" s="70"/>
      <c r="CA1" s="70"/>
      <c r="CB1" s="70"/>
      <c r="CC1" s="70"/>
      <c r="CD1" s="70" t="s">
        <v>57</v>
      </c>
      <c r="CE1" s="70"/>
      <c r="CF1" s="70"/>
      <c r="CG1" s="70"/>
      <c r="CH1" s="70"/>
      <c r="CI1" s="70"/>
      <c r="CJ1" s="71" t="s">
        <v>87</v>
      </c>
      <c r="CK1" s="71"/>
      <c r="CL1" s="71"/>
      <c r="CM1" s="71"/>
      <c r="CN1" s="71"/>
      <c r="CO1" s="71"/>
      <c r="CP1" s="71"/>
    </row>
    <row r="2" spans="1:95" x14ac:dyDescent="0.25">
      <c r="A2" s="18" t="s">
        <v>74</v>
      </c>
      <c r="B2" s="18" t="s">
        <v>58</v>
      </c>
      <c r="C2" s="18" t="s">
        <v>65</v>
      </c>
      <c r="D2" s="18" t="s">
        <v>65</v>
      </c>
      <c r="E2" s="18" t="s">
        <v>60</v>
      </c>
      <c r="F2" s="18" t="s">
        <v>61</v>
      </c>
      <c r="G2" s="18" t="s">
        <v>62</v>
      </c>
      <c r="H2" s="18" t="s">
        <v>63</v>
      </c>
      <c r="I2" s="18" t="s">
        <v>64</v>
      </c>
      <c r="J2" s="18" t="s">
        <v>65</v>
      </c>
      <c r="K2" s="18" t="s">
        <v>60</v>
      </c>
      <c r="L2" s="18" t="s">
        <v>61</v>
      </c>
      <c r="M2" s="18" t="s">
        <v>62</v>
      </c>
      <c r="N2" s="18" t="s">
        <v>63</v>
      </c>
      <c r="O2" s="18" t="s">
        <v>64</v>
      </c>
      <c r="P2" s="18" t="s">
        <v>65</v>
      </c>
      <c r="Q2" s="18" t="s">
        <v>60</v>
      </c>
      <c r="R2" s="18" t="s">
        <v>61</v>
      </c>
      <c r="S2" s="18" t="s">
        <v>62</v>
      </c>
      <c r="T2" s="18" t="s">
        <v>63</v>
      </c>
      <c r="U2" s="18" t="s">
        <v>64</v>
      </c>
      <c r="V2" s="18" t="s">
        <v>65</v>
      </c>
      <c r="W2" s="18" t="s">
        <v>60</v>
      </c>
      <c r="X2" s="18" t="s">
        <v>61</v>
      </c>
      <c r="Y2" s="18" t="s">
        <v>62</v>
      </c>
      <c r="Z2" s="18" t="s">
        <v>63</v>
      </c>
      <c r="AA2" s="18" t="s">
        <v>64</v>
      </c>
      <c r="AB2" s="18" t="s">
        <v>65</v>
      </c>
      <c r="AC2" s="18" t="s">
        <v>60</v>
      </c>
      <c r="AD2" s="18" t="s">
        <v>61</v>
      </c>
      <c r="AE2" s="18" t="s">
        <v>62</v>
      </c>
      <c r="AF2" s="18" t="s">
        <v>63</v>
      </c>
      <c r="AG2" s="18" t="s">
        <v>64</v>
      </c>
      <c r="AH2" s="18" t="s">
        <v>65</v>
      </c>
      <c r="AI2" s="18" t="s">
        <v>60</v>
      </c>
      <c r="AJ2" s="18" t="s">
        <v>61</v>
      </c>
      <c r="AK2" s="18" t="s">
        <v>62</v>
      </c>
      <c r="AL2" s="18" t="s">
        <v>63</v>
      </c>
      <c r="AM2" s="18" t="s">
        <v>64</v>
      </c>
      <c r="AN2" s="18" t="s">
        <v>65</v>
      </c>
      <c r="AO2" s="18" t="s">
        <v>60</v>
      </c>
      <c r="AP2" s="18" t="s">
        <v>61</v>
      </c>
      <c r="AQ2" s="18" t="s">
        <v>62</v>
      </c>
      <c r="AR2" s="18" t="s">
        <v>63</v>
      </c>
      <c r="AS2" s="18" t="s">
        <v>64</v>
      </c>
      <c r="AT2" s="18" t="s">
        <v>65</v>
      </c>
      <c r="AU2" s="18" t="s">
        <v>60</v>
      </c>
      <c r="AV2" s="18" t="s">
        <v>61</v>
      </c>
      <c r="AW2" s="18" t="s">
        <v>62</v>
      </c>
      <c r="AX2" s="18" t="s">
        <v>63</v>
      </c>
      <c r="AY2" s="18" t="s">
        <v>64</v>
      </c>
      <c r="AZ2" s="18" t="s">
        <v>65</v>
      </c>
      <c r="BA2" s="18" t="s">
        <v>60</v>
      </c>
      <c r="BB2" s="18" t="s">
        <v>61</v>
      </c>
      <c r="BC2" s="18" t="s">
        <v>62</v>
      </c>
      <c r="BD2" s="18" t="s">
        <v>63</v>
      </c>
      <c r="BE2" s="18" t="s">
        <v>64</v>
      </c>
      <c r="BF2" s="18" t="s">
        <v>65</v>
      </c>
      <c r="BG2" s="18" t="s">
        <v>60</v>
      </c>
      <c r="BH2" s="18" t="s">
        <v>61</v>
      </c>
      <c r="BI2" s="18" t="s">
        <v>62</v>
      </c>
      <c r="BJ2" s="18" t="s">
        <v>63</v>
      </c>
      <c r="BK2" s="18" t="s">
        <v>64</v>
      </c>
      <c r="BL2" s="18" t="s">
        <v>65</v>
      </c>
      <c r="BM2" s="18" t="s">
        <v>60</v>
      </c>
      <c r="BN2" s="18" t="s">
        <v>61</v>
      </c>
      <c r="BO2" s="18" t="s">
        <v>62</v>
      </c>
      <c r="BP2" s="18" t="s">
        <v>63</v>
      </c>
      <c r="BQ2" s="18" t="s">
        <v>64</v>
      </c>
      <c r="BR2" s="18" t="s">
        <v>65</v>
      </c>
      <c r="BS2" s="18" t="s">
        <v>60</v>
      </c>
      <c r="BT2" s="18" t="s">
        <v>61</v>
      </c>
      <c r="BU2" s="18" t="s">
        <v>62</v>
      </c>
      <c r="BV2" s="18" t="s">
        <v>63</v>
      </c>
      <c r="BW2" s="18" t="s">
        <v>64</v>
      </c>
      <c r="BX2" s="18" t="s">
        <v>65</v>
      </c>
      <c r="BY2" s="18" t="s">
        <v>60</v>
      </c>
      <c r="BZ2" s="18" t="s">
        <v>61</v>
      </c>
      <c r="CA2" s="18" t="s">
        <v>62</v>
      </c>
      <c r="CB2" s="18" t="s">
        <v>63</v>
      </c>
      <c r="CC2" s="18" t="s">
        <v>64</v>
      </c>
      <c r="CD2" s="18" t="s">
        <v>65</v>
      </c>
      <c r="CE2" s="18" t="s">
        <v>60</v>
      </c>
      <c r="CF2" s="18" t="s">
        <v>61</v>
      </c>
      <c r="CG2" s="18" t="s">
        <v>62</v>
      </c>
      <c r="CH2" s="18" t="s">
        <v>63</v>
      </c>
      <c r="CI2" s="18" t="s">
        <v>64</v>
      </c>
      <c r="CJ2" s="18" t="s">
        <v>66</v>
      </c>
      <c r="CK2" s="18" t="s">
        <v>67</v>
      </c>
      <c r="CL2" s="18" t="s">
        <v>83</v>
      </c>
      <c r="CM2" s="22" t="s">
        <v>88</v>
      </c>
      <c r="CN2" s="22" t="s">
        <v>84</v>
      </c>
      <c r="CO2" s="22" t="s">
        <v>85</v>
      </c>
    </row>
    <row r="3" spans="1:95" x14ac:dyDescent="0.25">
      <c r="A3" s="18">
        <v>1</v>
      </c>
      <c r="B3" s="18" t="s">
        <v>6</v>
      </c>
      <c r="C3" s="18">
        <v>5188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>
        <v>5188</v>
      </c>
      <c r="AC3" s="18">
        <v>5188</v>
      </c>
      <c r="AD3" s="18">
        <v>1320</v>
      </c>
      <c r="AE3" s="18">
        <v>6848160</v>
      </c>
      <c r="AF3" s="18">
        <v>1485</v>
      </c>
      <c r="AG3" s="18">
        <v>7704180</v>
      </c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9">
        <v>5188</v>
      </c>
      <c r="BM3" s="19">
        <v>5188</v>
      </c>
      <c r="BN3" s="19">
        <v>980</v>
      </c>
      <c r="BO3" s="19">
        <v>5084240</v>
      </c>
      <c r="BP3" s="19">
        <v>1090</v>
      </c>
      <c r="BQ3" s="19">
        <v>5654920</v>
      </c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>
        <v>5188</v>
      </c>
      <c r="CE3" s="18">
        <v>5188</v>
      </c>
      <c r="CF3" s="18">
        <v>1620</v>
      </c>
      <c r="CG3" s="18">
        <v>8404560</v>
      </c>
      <c r="CH3" s="18">
        <v>2008.7999228989977</v>
      </c>
      <c r="CI3" s="18">
        <v>10421654</v>
      </c>
      <c r="CJ3" s="18">
        <f t="shared" ref="CJ3:CJ34" si="0">MIN(F3,R3,X3,AD3,AJ3,AP3,AV3,BB3,BH3,BN3,BT3,BZ3,CF3,L3)</f>
        <v>980</v>
      </c>
      <c r="CK3" s="18">
        <f t="shared" ref="CK3:CK34" si="1">MIN(H3,T3,Z3,AF3,AL3,AR3,AX3,BD3,BJ3,BP3,BV3,CB3,CH3,N3)</f>
        <v>1090</v>
      </c>
      <c r="CL3" s="18" t="s">
        <v>68</v>
      </c>
      <c r="CN3" s="21">
        <f>MIN(I3,O3,AA3,AG3,AM3,AS3,AY3,BE3,BK3,BQ3,BW3,CC3,CI3,U3)</f>
        <v>5654920</v>
      </c>
      <c r="CO3" s="21">
        <f>+C3*CK3</f>
        <v>5654920</v>
      </c>
      <c r="CP3" s="27">
        <f>+CN3-CO3</f>
        <v>0</v>
      </c>
      <c r="CQ3" s="18"/>
    </row>
    <row r="4" spans="1:95" x14ac:dyDescent="0.25">
      <c r="A4" s="18">
        <v>1</v>
      </c>
      <c r="B4" s="18" t="s">
        <v>9</v>
      </c>
      <c r="C4" s="18">
        <v>2555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>
        <v>2555</v>
      </c>
      <c r="AC4" s="18">
        <v>2555</v>
      </c>
      <c r="AD4" s="18">
        <v>1680</v>
      </c>
      <c r="AE4" s="18">
        <v>4292400</v>
      </c>
      <c r="AF4" s="18">
        <v>1880</v>
      </c>
      <c r="AG4" s="18">
        <v>4803400</v>
      </c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9">
        <v>2555</v>
      </c>
      <c r="BM4" s="19">
        <v>2555</v>
      </c>
      <c r="BN4" s="19">
        <v>1280</v>
      </c>
      <c r="BO4" s="19">
        <v>3270400</v>
      </c>
      <c r="BP4" s="19">
        <v>1379</v>
      </c>
      <c r="BQ4" s="19">
        <v>3523345</v>
      </c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>
        <v>2555</v>
      </c>
      <c r="CE4" s="18">
        <v>2555</v>
      </c>
      <c r="CF4" s="18">
        <v>1620</v>
      </c>
      <c r="CG4" s="18">
        <v>4139100</v>
      </c>
      <c r="CH4" s="18">
        <v>2009</v>
      </c>
      <c r="CI4" s="18">
        <v>5132484</v>
      </c>
      <c r="CJ4" s="18">
        <f t="shared" si="0"/>
        <v>1280</v>
      </c>
      <c r="CK4" s="18">
        <f t="shared" si="1"/>
        <v>1379</v>
      </c>
      <c r="CL4" s="18" t="s">
        <v>68</v>
      </c>
      <c r="CN4" s="21">
        <f t="shared" ref="CN4:CN67" si="2">MIN(I4,O4,AA4,AG4,AM4,AS4,AY4,BE4,BK4,BQ4,BW4,CC4,CI4,U4)</f>
        <v>3523345</v>
      </c>
      <c r="CO4" s="21">
        <f t="shared" ref="CO4:CO67" si="3">+C4*CK4</f>
        <v>3523345</v>
      </c>
      <c r="CP4" s="27">
        <f t="shared" ref="CP4:CP67" si="4">+CN4-CO4</f>
        <v>0</v>
      </c>
    </row>
    <row r="5" spans="1:95" x14ac:dyDescent="0.25">
      <c r="A5" s="18">
        <v>1</v>
      </c>
      <c r="B5" s="18" t="s">
        <v>7</v>
      </c>
      <c r="C5" s="18">
        <v>8600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>
        <v>8600</v>
      </c>
      <c r="Q5" s="18">
        <v>8600</v>
      </c>
      <c r="R5" s="18">
        <v>533</v>
      </c>
      <c r="S5" s="18">
        <v>4583800</v>
      </c>
      <c r="T5" s="18">
        <v>592</v>
      </c>
      <c r="U5" s="18">
        <v>5091200</v>
      </c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9">
        <v>8600</v>
      </c>
      <c r="CE5" s="19">
        <v>8600</v>
      </c>
      <c r="CF5" s="19">
        <v>470</v>
      </c>
      <c r="CG5" s="19">
        <v>4042000</v>
      </c>
      <c r="CH5" s="19">
        <v>582</v>
      </c>
      <c r="CI5" s="19">
        <v>5012080</v>
      </c>
      <c r="CJ5" s="18">
        <f t="shared" si="0"/>
        <v>470</v>
      </c>
      <c r="CK5" s="18">
        <f t="shared" si="1"/>
        <v>582</v>
      </c>
      <c r="CL5" s="18" t="s">
        <v>69</v>
      </c>
      <c r="CN5" s="21">
        <f t="shared" si="2"/>
        <v>5012080</v>
      </c>
      <c r="CO5" s="21">
        <f>+CN5</f>
        <v>5012080</v>
      </c>
      <c r="CP5" s="27">
        <f t="shared" si="4"/>
        <v>0</v>
      </c>
    </row>
    <row r="6" spans="1:95" x14ac:dyDescent="0.25">
      <c r="A6" s="18">
        <v>1</v>
      </c>
      <c r="B6" s="18" t="s">
        <v>8</v>
      </c>
      <c r="C6" s="18">
        <v>3065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>
        <v>3065</v>
      </c>
      <c r="AC6" s="18">
        <v>3065</v>
      </c>
      <c r="AD6" s="18">
        <v>1680</v>
      </c>
      <c r="AE6" s="18">
        <v>5149200</v>
      </c>
      <c r="AF6" s="18">
        <v>1880</v>
      </c>
      <c r="AG6" s="18">
        <v>5762200</v>
      </c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>
        <v>3065</v>
      </c>
      <c r="BM6" s="18">
        <v>3065</v>
      </c>
      <c r="BN6" s="18">
        <v>1280</v>
      </c>
      <c r="BO6" s="18">
        <v>3923200</v>
      </c>
      <c r="BP6" s="18">
        <v>1379</v>
      </c>
      <c r="BQ6" s="18">
        <v>4226635</v>
      </c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>
        <v>3065</v>
      </c>
      <c r="CE6" s="18">
        <v>3065</v>
      </c>
      <c r="CF6" s="18">
        <v>1620</v>
      </c>
      <c r="CG6" s="18">
        <v>13932000</v>
      </c>
      <c r="CH6" s="18">
        <v>2009</v>
      </c>
      <c r="CI6" s="18">
        <v>17275680</v>
      </c>
      <c r="CJ6" s="18">
        <f t="shared" si="0"/>
        <v>1280</v>
      </c>
      <c r="CK6" s="18">
        <f t="shared" si="1"/>
        <v>1379</v>
      </c>
      <c r="CL6" s="18" t="s">
        <v>68</v>
      </c>
      <c r="CN6" s="21">
        <f t="shared" si="2"/>
        <v>4226635</v>
      </c>
      <c r="CO6" s="21">
        <f t="shared" si="3"/>
        <v>4226635</v>
      </c>
      <c r="CP6" s="27">
        <f t="shared" si="4"/>
        <v>0</v>
      </c>
    </row>
    <row r="7" spans="1:95" x14ac:dyDescent="0.25">
      <c r="A7" s="18">
        <v>2</v>
      </c>
      <c r="B7" s="18" t="s">
        <v>6</v>
      </c>
      <c r="C7" s="18">
        <v>594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>
        <v>594</v>
      </c>
      <c r="AC7" s="18">
        <v>594</v>
      </c>
      <c r="AD7" s="18">
        <v>1320</v>
      </c>
      <c r="AE7" s="18">
        <v>784080</v>
      </c>
      <c r="AF7" s="18">
        <v>1485.006734006734</v>
      </c>
      <c r="AG7" s="18">
        <v>882094</v>
      </c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>
        <v>594</v>
      </c>
      <c r="BM7" s="18">
        <v>594</v>
      </c>
      <c r="BN7" s="18">
        <v>980</v>
      </c>
      <c r="BO7" s="18">
        <v>582120</v>
      </c>
      <c r="BP7" s="18">
        <v>1090</v>
      </c>
      <c r="BQ7" s="18">
        <v>647460</v>
      </c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>
        <v>594</v>
      </c>
      <c r="CE7" s="18">
        <v>594</v>
      </c>
      <c r="CF7" s="18">
        <v>1620</v>
      </c>
      <c r="CG7" s="18">
        <v>962280</v>
      </c>
      <c r="CH7" s="18">
        <v>2008.7999228989977</v>
      </c>
      <c r="CI7" s="18">
        <v>1193227.1542020047</v>
      </c>
      <c r="CJ7" s="18">
        <f t="shared" si="0"/>
        <v>980</v>
      </c>
      <c r="CK7" s="18">
        <f t="shared" si="1"/>
        <v>1090</v>
      </c>
      <c r="CL7" s="18" t="s">
        <v>68</v>
      </c>
      <c r="CN7" s="21">
        <f t="shared" si="2"/>
        <v>647460</v>
      </c>
      <c r="CO7" s="21">
        <f t="shared" si="3"/>
        <v>647460</v>
      </c>
      <c r="CP7" s="27">
        <f t="shared" si="4"/>
        <v>0</v>
      </c>
    </row>
    <row r="8" spans="1:95" x14ac:dyDescent="0.25">
      <c r="A8" s="18">
        <v>2</v>
      </c>
      <c r="B8" s="18" t="s">
        <v>9</v>
      </c>
      <c r="C8" s="18">
        <v>293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>
        <v>293</v>
      </c>
      <c r="AC8" s="18">
        <v>293</v>
      </c>
      <c r="AD8" s="18">
        <v>1680</v>
      </c>
      <c r="AE8" s="18">
        <v>492240</v>
      </c>
      <c r="AF8" s="18">
        <v>1880</v>
      </c>
      <c r="AG8" s="18">
        <v>550840</v>
      </c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>
        <v>293</v>
      </c>
      <c r="BM8" s="18">
        <v>293</v>
      </c>
      <c r="BN8" s="18">
        <v>1280</v>
      </c>
      <c r="BO8" s="18">
        <v>375040</v>
      </c>
      <c r="BP8" s="18">
        <v>1379</v>
      </c>
      <c r="BQ8" s="18">
        <v>404047</v>
      </c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>
        <v>293</v>
      </c>
      <c r="CE8" s="18">
        <v>293</v>
      </c>
      <c r="CF8" s="18">
        <v>1620</v>
      </c>
      <c r="CG8" s="18">
        <v>474660</v>
      </c>
      <c r="CH8" s="18">
        <v>2009</v>
      </c>
      <c r="CI8" s="18">
        <v>588578</v>
      </c>
      <c r="CJ8" s="18">
        <f t="shared" si="0"/>
        <v>1280</v>
      </c>
      <c r="CK8" s="18">
        <f t="shared" si="1"/>
        <v>1379</v>
      </c>
      <c r="CL8" s="18" t="s">
        <v>68</v>
      </c>
      <c r="CN8" s="21">
        <f t="shared" si="2"/>
        <v>404047</v>
      </c>
      <c r="CO8" s="21">
        <f t="shared" si="3"/>
        <v>404047</v>
      </c>
      <c r="CP8" s="27">
        <f t="shared" si="4"/>
        <v>0</v>
      </c>
    </row>
    <row r="9" spans="1:95" x14ac:dyDescent="0.25">
      <c r="A9" s="18">
        <v>2</v>
      </c>
      <c r="B9" s="18" t="s">
        <v>7</v>
      </c>
      <c r="C9" s="18">
        <v>985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>
        <v>985</v>
      </c>
      <c r="Q9" s="18">
        <v>985</v>
      </c>
      <c r="R9" s="18">
        <v>533</v>
      </c>
      <c r="S9" s="18">
        <v>525005</v>
      </c>
      <c r="T9" s="18">
        <v>592</v>
      </c>
      <c r="U9" s="18">
        <v>583120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>
        <v>985</v>
      </c>
      <c r="CE9" s="18">
        <v>985</v>
      </c>
      <c r="CF9" s="18">
        <v>470</v>
      </c>
      <c r="CG9" s="18">
        <v>462950</v>
      </c>
      <c r="CH9" s="18">
        <v>582</v>
      </c>
      <c r="CI9" s="18">
        <v>574058</v>
      </c>
      <c r="CJ9" s="18">
        <f t="shared" si="0"/>
        <v>470</v>
      </c>
      <c r="CK9" s="18">
        <f t="shared" si="1"/>
        <v>582</v>
      </c>
      <c r="CL9" s="18" t="s">
        <v>69</v>
      </c>
      <c r="CN9" s="21">
        <f t="shared" si="2"/>
        <v>574058</v>
      </c>
      <c r="CO9" s="21">
        <f>+CN9</f>
        <v>574058</v>
      </c>
      <c r="CP9" s="27">
        <f t="shared" si="4"/>
        <v>0</v>
      </c>
    </row>
    <row r="10" spans="1:95" x14ac:dyDescent="0.25">
      <c r="A10" s="18">
        <v>2</v>
      </c>
      <c r="B10" s="18" t="s">
        <v>8</v>
      </c>
      <c r="C10" s="18">
        <v>351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>
        <v>351</v>
      </c>
      <c r="AC10" s="18">
        <v>351</v>
      </c>
      <c r="AD10" s="18">
        <v>1680</v>
      </c>
      <c r="AE10" s="18">
        <v>589680</v>
      </c>
      <c r="AF10" s="18">
        <v>1880</v>
      </c>
      <c r="AG10" s="18">
        <v>659880</v>
      </c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>
        <v>351</v>
      </c>
      <c r="BM10" s="18">
        <v>351</v>
      </c>
      <c r="BN10" s="18">
        <v>1280</v>
      </c>
      <c r="BO10" s="18">
        <v>449280</v>
      </c>
      <c r="BP10" s="18">
        <v>1379</v>
      </c>
      <c r="BQ10" s="18">
        <v>484029</v>
      </c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>
        <v>351</v>
      </c>
      <c r="CE10" s="18">
        <v>351</v>
      </c>
      <c r="CF10" s="18">
        <v>1620</v>
      </c>
      <c r="CG10" s="18">
        <v>568620</v>
      </c>
      <c r="CH10" s="18">
        <v>2009</v>
      </c>
      <c r="CI10" s="18">
        <v>705088</v>
      </c>
      <c r="CJ10" s="18">
        <f t="shared" si="0"/>
        <v>1280</v>
      </c>
      <c r="CK10" s="18">
        <f t="shared" si="1"/>
        <v>1379</v>
      </c>
      <c r="CL10" s="18" t="s">
        <v>68</v>
      </c>
      <c r="CN10" s="21">
        <f t="shared" si="2"/>
        <v>484029</v>
      </c>
      <c r="CO10" s="21">
        <f t="shared" si="3"/>
        <v>484029</v>
      </c>
      <c r="CP10" s="27">
        <f t="shared" si="4"/>
        <v>0</v>
      </c>
    </row>
    <row r="11" spans="1:95" x14ac:dyDescent="0.25">
      <c r="A11" s="18">
        <v>3</v>
      </c>
      <c r="B11" s="18" t="s">
        <v>6</v>
      </c>
      <c r="C11" s="18">
        <v>420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>
        <v>420</v>
      </c>
      <c r="AC11" s="18">
        <v>420</v>
      </c>
      <c r="AD11" s="18">
        <v>1320</v>
      </c>
      <c r="AE11" s="18">
        <v>554400</v>
      </c>
      <c r="AF11" s="18">
        <v>1485</v>
      </c>
      <c r="AG11" s="18">
        <v>623700</v>
      </c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>
        <v>420</v>
      </c>
      <c r="BM11" s="18">
        <v>420</v>
      </c>
      <c r="BN11" s="18">
        <v>980</v>
      </c>
      <c r="BO11" s="18">
        <v>411600</v>
      </c>
      <c r="BP11" s="18">
        <v>1090</v>
      </c>
      <c r="BQ11" s="18">
        <v>457800</v>
      </c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>
        <v>420</v>
      </c>
      <c r="CE11" s="18">
        <v>420</v>
      </c>
      <c r="CF11" s="18">
        <v>1620</v>
      </c>
      <c r="CG11" s="18">
        <v>680400</v>
      </c>
      <c r="CH11" s="18">
        <v>2008.7999228989977</v>
      </c>
      <c r="CI11" s="18">
        <v>843695.96761757904</v>
      </c>
      <c r="CJ11" s="18">
        <f t="shared" si="0"/>
        <v>980</v>
      </c>
      <c r="CK11" s="18">
        <f t="shared" si="1"/>
        <v>1090</v>
      </c>
      <c r="CL11" s="18" t="s">
        <v>68</v>
      </c>
      <c r="CN11" s="21">
        <f t="shared" si="2"/>
        <v>457800</v>
      </c>
      <c r="CO11" s="21">
        <f t="shared" si="3"/>
        <v>457800</v>
      </c>
      <c r="CP11" s="27">
        <f t="shared" si="4"/>
        <v>0</v>
      </c>
    </row>
    <row r="12" spans="1:95" x14ac:dyDescent="0.25">
      <c r="A12" s="18">
        <v>3</v>
      </c>
      <c r="B12" s="18" t="s">
        <v>9</v>
      </c>
      <c r="C12" s="18">
        <v>207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>
        <v>207</v>
      </c>
      <c r="AC12" s="18">
        <v>207</v>
      </c>
      <c r="AD12" s="18">
        <v>1680</v>
      </c>
      <c r="AE12" s="18">
        <v>347760</v>
      </c>
      <c r="AF12" s="18">
        <v>1880</v>
      </c>
      <c r="AG12" s="18">
        <v>389160</v>
      </c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>
        <v>207</v>
      </c>
      <c r="BM12" s="18">
        <v>207</v>
      </c>
      <c r="BN12" s="18">
        <v>1280</v>
      </c>
      <c r="BO12" s="18">
        <v>264960</v>
      </c>
      <c r="BP12" s="18">
        <v>1379</v>
      </c>
      <c r="BQ12" s="18">
        <v>285453</v>
      </c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>
        <v>207</v>
      </c>
      <c r="CE12" s="18">
        <v>207</v>
      </c>
      <c r="CF12" s="18">
        <v>1620</v>
      </c>
      <c r="CG12" s="18">
        <v>335340</v>
      </c>
      <c r="CH12" s="18">
        <v>2009</v>
      </c>
      <c r="CI12" s="18">
        <v>415821</v>
      </c>
      <c r="CJ12" s="18">
        <f t="shared" si="0"/>
        <v>1280</v>
      </c>
      <c r="CK12" s="18">
        <f t="shared" si="1"/>
        <v>1379</v>
      </c>
      <c r="CL12" s="18" t="s">
        <v>68</v>
      </c>
      <c r="CN12" s="21">
        <f t="shared" si="2"/>
        <v>285453</v>
      </c>
      <c r="CO12" s="21">
        <f t="shared" si="3"/>
        <v>285453</v>
      </c>
      <c r="CP12" s="27">
        <f t="shared" si="4"/>
        <v>0</v>
      </c>
    </row>
    <row r="13" spans="1:95" x14ac:dyDescent="0.25">
      <c r="A13" s="18">
        <v>3</v>
      </c>
      <c r="B13" s="18" t="s">
        <v>7</v>
      </c>
      <c r="C13" s="18">
        <v>696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>
        <v>696</v>
      </c>
      <c r="Q13" s="18">
        <v>696</v>
      </c>
      <c r="R13" s="18">
        <v>533</v>
      </c>
      <c r="S13" s="18">
        <v>370968</v>
      </c>
      <c r="T13" s="18">
        <v>592</v>
      </c>
      <c r="U13" s="18">
        <v>412032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>
        <v>696</v>
      </c>
      <c r="CE13" s="18">
        <v>696</v>
      </c>
      <c r="CF13" s="18">
        <v>470</v>
      </c>
      <c r="CG13" s="18">
        <v>327120</v>
      </c>
      <c r="CH13" s="18">
        <v>582</v>
      </c>
      <c r="CI13" s="18">
        <v>405628</v>
      </c>
      <c r="CJ13" s="18">
        <f t="shared" si="0"/>
        <v>470</v>
      </c>
      <c r="CK13" s="18">
        <f t="shared" si="1"/>
        <v>582</v>
      </c>
      <c r="CL13" s="18" t="s">
        <v>69</v>
      </c>
      <c r="CN13" s="21">
        <f t="shared" si="2"/>
        <v>405628</v>
      </c>
      <c r="CO13" s="21">
        <f>+CN13</f>
        <v>405628</v>
      </c>
      <c r="CP13" s="27">
        <f t="shared" si="4"/>
        <v>0</v>
      </c>
    </row>
    <row r="14" spans="1:95" x14ac:dyDescent="0.25">
      <c r="A14" s="18">
        <v>3</v>
      </c>
      <c r="B14" s="18" t="s">
        <v>8</v>
      </c>
      <c r="C14" s="18">
        <v>248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>
        <v>248</v>
      </c>
      <c r="AC14" s="18">
        <v>248</v>
      </c>
      <c r="AD14" s="18">
        <v>1680</v>
      </c>
      <c r="AE14" s="18">
        <v>416640</v>
      </c>
      <c r="AF14" s="18">
        <v>1880</v>
      </c>
      <c r="AG14" s="18">
        <v>466240</v>
      </c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>
        <v>248</v>
      </c>
      <c r="BM14" s="18">
        <v>248</v>
      </c>
      <c r="BN14" s="18">
        <v>1280</v>
      </c>
      <c r="BO14" s="18">
        <v>317440</v>
      </c>
      <c r="BP14" s="18">
        <v>1379</v>
      </c>
      <c r="BQ14" s="18">
        <v>341992</v>
      </c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>
        <v>248</v>
      </c>
      <c r="CE14" s="18">
        <v>248</v>
      </c>
      <c r="CF14" s="18">
        <v>1620</v>
      </c>
      <c r="CG14" s="18">
        <v>401760</v>
      </c>
      <c r="CH14" s="18">
        <v>2009</v>
      </c>
      <c r="CI14" s="18">
        <v>498182</v>
      </c>
      <c r="CJ14" s="18">
        <f t="shared" si="0"/>
        <v>1280</v>
      </c>
      <c r="CK14" s="18">
        <f t="shared" si="1"/>
        <v>1379</v>
      </c>
      <c r="CL14" s="18" t="s">
        <v>68</v>
      </c>
      <c r="CN14" s="21">
        <f t="shared" si="2"/>
        <v>341992</v>
      </c>
      <c r="CO14" s="21">
        <f t="shared" si="3"/>
        <v>341992</v>
      </c>
      <c r="CP14" s="27">
        <f t="shared" si="4"/>
        <v>0</v>
      </c>
    </row>
    <row r="15" spans="1:95" x14ac:dyDescent="0.25">
      <c r="A15" s="18">
        <v>4</v>
      </c>
      <c r="B15" s="18" t="s">
        <v>6</v>
      </c>
      <c r="C15" s="18">
        <v>317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>
        <v>317</v>
      </c>
      <c r="AC15" s="18">
        <v>317</v>
      </c>
      <c r="AD15" s="18">
        <v>1320</v>
      </c>
      <c r="AE15" s="18">
        <v>418440</v>
      </c>
      <c r="AF15" s="18">
        <v>1485</v>
      </c>
      <c r="AG15" s="18">
        <v>470745</v>
      </c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>
        <v>317</v>
      </c>
      <c r="BM15" s="18">
        <v>317</v>
      </c>
      <c r="BN15" s="18">
        <v>980</v>
      </c>
      <c r="BO15" s="18">
        <v>310660</v>
      </c>
      <c r="BP15" s="18">
        <v>1090</v>
      </c>
      <c r="BQ15" s="18">
        <v>345530</v>
      </c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>
        <v>317</v>
      </c>
      <c r="CE15" s="18">
        <v>317</v>
      </c>
      <c r="CF15" s="18">
        <v>1620</v>
      </c>
      <c r="CG15" s="18">
        <v>513540</v>
      </c>
      <c r="CH15" s="18">
        <v>2008.7999228989977</v>
      </c>
      <c r="CI15" s="18">
        <v>636789.57555898232</v>
      </c>
      <c r="CJ15" s="18">
        <f t="shared" si="0"/>
        <v>980</v>
      </c>
      <c r="CK15" s="18">
        <f t="shared" si="1"/>
        <v>1090</v>
      </c>
      <c r="CL15" s="18" t="s">
        <v>68</v>
      </c>
      <c r="CN15" s="21">
        <f t="shared" si="2"/>
        <v>345530</v>
      </c>
      <c r="CO15" s="21">
        <f t="shared" si="3"/>
        <v>345530</v>
      </c>
      <c r="CP15" s="27">
        <f t="shared" si="4"/>
        <v>0</v>
      </c>
    </row>
    <row r="16" spans="1:95" x14ac:dyDescent="0.25">
      <c r="A16" s="18">
        <v>4</v>
      </c>
      <c r="B16" s="18" t="s">
        <v>9</v>
      </c>
      <c r="C16" s="18">
        <v>156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>
        <v>156</v>
      </c>
      <c r="AC16" s="18">
        <v>156</v>
      </c>
      <c r="AD16" s="18">
        <v>1680</v>
      </c>
      <c r="AE16" s="18">
        <v>262080</v>
      </c>
      <c r="AF16" s="18">
        <v>1880</v>
      </c>
      <c r="AG16" s="18">
        <v>293280</v>
      </c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>
        <v>156</v>
      </c>
      <c r="BM16" s="18">
        <v>156</v>
      </c>
      <c r="BN16" s="18">
        <v>1280</v>
      </c>
      <c r="BO16" s="18">
        <v>199680</v>
      </c>
      <c r="BP16" s="18">
        <v>1379</v>
      </c>
      <c r="BQ16" s="18">
        <v>215124</v>
      </c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>
        <v>156</v>
      </c>
      <c r="CE16" s="18">
        <v>156</v>
      </c>
      <c r="CF16" s="18">
        <v>1620</v>
      </c>
      <c r="CG16" s="18">
        <v>252720</v>
      </c>
      <c r="CH16" s="18">
        <v>2009</v>
      </c>
      <c r="CI16" s="18">
        <v>313372</v>
      </c>
      <c r="CJ16" s="18">
        <f t="shared" si="0"/>
        <v>1280</v>
      </c>
      <c r="CK16" s="18">
        <f t="shared" si="1"/>
        <v>1379</v>
      </c>
      <c r="CL16" s="18" t="s">
        <v>68</v>
      </c>
      <c r="CN16" s="21">
        <f t="shared" si="2"/>
        <v>215124</v>
      </c>
      <c r="CO16" s="21">
        <f t="shared" si="3"/>
        <v>215124</v>
      </c>
      <c r="CP16" s="27">
        <f t="shared" si="4"/>
        <v>0</v>
      </c>
    </row>
    <row r="17" spans="1:94" x14ac:dyDescent="0.25">
      <c r="A17" s="18">
        <v>4</v>
      </c>
      <c r="B17" s="18" t="s">
        <v>7</v>
      </c>
      <c r="C17" s="18">
        <v>525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>
        <v>525</v>
      </c>
      <c r="Q17" s="18">
        <v>525</v>
      </c>
      <c r="R17" s="18">
        <v>533</v>
      </c>
      <c r="S17" s="18">
        <v>279825</v>
      </c>
      <c r="T17" s="18">
        <v>592</v>
      </c>
      <c r="U17" s="18">
        <v>310800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>
        <v>525</v>
      </c>
      <c r="CE17" s="18">
        <v>525</v>
      </c>
      <c r="CF17" s="18">
        <v>470</v>
      </c>
      <c r="CG17" s="18">
        <v>246750</v>
      </c>
      <c r="CH17" s="18">
        <v>582</v>
      </c>
      <c r="CI17" s="18">
        <v>305970</v>
      </c>
      <c r="CJ17" s="18">
        <f t="shared" si="0"/>
        <v>470</v>
      </c>
      <c r="CK17" s="18">
        <f t="shared" si="1"/>
        <v>582</v>
      </c>
      <c r="CL17" s="18" t="s">
        <v>69</v>
      </c>
      <c r="CN17" s="21">
        <f t="shared" si="2"/>
        <v>305970</v>
      </c>
      <c r="CO17" s="21">
        <f>+CN17</f>
        <v>305970</v>
      </c>
      <c r="CP17" s="27">
        <f t="shared" si="4"/>
        <v>0</v>
      </c>
    </row>
    <row r="18" spans="1:94" x14ac:dyDescent="0.25">
      <c r="A18" s="18">
        <v>4</v>
      </c>
      <c r="B18" s="18" t="s">
        <v>8</v>
      </c>
      <c r="C18" s="18">
        <v>187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>
        <v>187</v>
      </c>
      <c r="AC18" s="18">
        <v>187</v>
      </c>
      <c r="AD18" s="18">
        <v>1680</v>
      </c>
      <c r="AE18" s="18">
        <v>314160</v>
      </c>
      <c r="AF18" s="18">
        <v>1880</v>
      </c>
      <c r="AG18" s="18">
        <v>351560</v>
      </c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>
        <v>187</v>
      </c>
      <c r="BM18" s="18">
        <v>187</v>
      </c>
      <c r="BN18" s="18">
        <v>1280</v>
      </c>
      <c r="BO18" s="18">
        <v>239360</v>
      </c>
      <c r="BP18" s="18">
        <v>1379</v>
      </c>
      <c r="BQ18" s="18">
        <v>257873</v>
      </c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>
        <v>187</v>
      </c>
      <c r="CE18" s="18">
        <v>187</v>
      </c>
      <c r="CF18" s="18">
        <v>1620</v>
      </c>
      <c r="CG18" s="18">
        <v>302940</v>
      </c>
      <c r="CH18" s="18">
        <v>2009</v>
      </c>
      <c r="CI18" s="18">
        <v>375645</v>
      </c>
      <c r="CJ18" s="18">
        <f t="shared" si="0"/>
        <v>1280</v>
      </c>
      <c r="CK18" s="18">
        <f t="shared" si="1"/>
        <v>1379</v>
      </c>
      <c r="CL18" s="18" t="s">
        <v>68</v>
      </c>
      <c r="CN18" s="21">
        <f t="shared" si="2"/>
        <v>257873</v>
      </c>
      <c r="CO18" s="21">
        <f t="shared" si="3"/>
        <v>257873</v>
      </c>
      <c r="CP18" s="27">
        <f t="shared" si="4"/>
        <v>0</v>
      </c>
    </row>
    <row r="19" spans="1:94" x14ac:dyDescent="0.25">
      <c r="A19" s="18">
        <v>5</v>
      </c>
      <c r="B19" s="18" t="s">
        <v>6</v>
      </c>
      <c r="C19" s="18">
        <v>277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>
        <v>277</v>
      </c>
      <c r="AC19" s="18">
        <v>277</v>
      </c>
      <c r="AD19" s="18">
        <v>1320</v>
      </c>
      <c r="AE19" s="18">
        <v>365640</v>
      </c>
      <c r="AF19" s="18">
        <v>1485</v>
      </c>
      <c r="AG19" s="18">
        <v>411345</v>
      </c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>
        <v>277</v>
      </c>
      <c r="BM19" s="18">
        <v>277</v>
      </c>
      <c r="BN19" s="18">
        <v>980</v>
      </c>
      <c r="BO19" s="18">
        <v>271460</v>
      </c>
      <c r="BP19" s="18">
        <v>1090</v>
      </c>
      <c r="BQ19" s="18">
        <v>301930</v>
      </c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>
        <v>277</v>
      </c>
      <c r="CE19" s="18">
        <v>277</v>
      </c>
      <c r="CF19" s="18">
        <v>1620</v>
      </c>
      <c r="CG19" s="18">
        <v>448740</v>
      </c>
      <c r="CH19" s="18">
        <v>2008.7999228989977</v>
      </c>
      <c r="CI19" s="18">
        <v>556437.57864302234</v>
      </c>
      <c r="CJ19" s="18">
        <f t="shared" si="0"/>
        <v>980</v>
      </c>
      <c r="CK19" s="18">
        <f t="shared" si="1"/>
        <v>1090</v>
      </c>
      <c r="CL19" s="18" t="s">
        <v>68</v>
      </c>
      <c r="CN19" s="21">
        <f t="shared" si="2"/>
        <v>301930</v>
      </c>
      <c r="CO19" s="21">
        <f t="shared" si="3"/>
        <v>301930</v>
      </c>
      <c r="CP19" s="27">
        <f t="shared" si="4"/>
        <v>0</v>
      </c>
    </row>
    <row r="20" spans="1:94" x14ac:dyDescent="0.25">
      <c r="A20" s="18">
        <v>5</v>
      </c>
      <c r="B20" s="18" t="s">
        <v>9</v>
      </c>
      <c r="C20" s="18">
        <v>137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>
        <v>137</v>
      </c>
      <c r="AC20" s="18">
        <v>137</v>
      </c>
      <c r="AD20" s="18">
        <v>1680</v>
      </c>
      <c r="AE20" s="18">
        <v>230160</v>
      </c>
      <c r="AF20" s="18">
        <v>1880</v>
      </c>
      <c r="AG20" s="18">
        <v>257560</v>
      </c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>
        <v>137</v>
      </c>
      <c r="BM20" s="18">
        <v>137</v>
      </c>
      <c r="BN20" s="18">
        <v>1280</v>
      </c>
      <c r="BO20" s="18">
        <v>175360</v>
      </c>
      <c r="BP20" s="18">
        <v>1379</v>
      </c>
      <c r="BQ20" s="18">
        <v>188923</v>
      </c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>
        <v>137</v>
      </c>
      <c r="CE20" s="18">
        <v>137</v>
      </c>
      <c r="CF20" s="18">
        <v>1620</v>
      </c>
      <c r="CG20" s="18">
        <v>221940</v>
      </c>
      <c r="CH20" s="18">
        <v>2009</v>
      </c>
      <c r="CI20" s="18">
        <v>275205</v>
      </c>
      <c r="CJ20" s="18">
        <f t="shared" si="0"/>
        <v>1280</v>
      </c>
      <c r="CK20" s="18">
        <f t="shared" si="1"/>
        <v>1379</v>
      </c>
      <c r="CL20" s="18" t="s">
        <v>68</v>
      </c>
      <c r="CN20" s="21">
        <f t="shared" si="2"/>
        <v>188923</v>
      </c>
      <c r="CO20" s="21">
        <f t="shared" si="3"/>
        <v>188923</v>
      </c>
      <c r="CP20" s="27">
        <f t="shared" si="4"/>
        <v>0</v>
      </c>
    </row>
    <row r="21" spans="1:94" x14ac:dyDescent="0.25">
      <c r="A21" s="18">
        <v>5</v>
      </c>
      <c r="B21" s="18" t="s">
        <v>7</v>
      </c>
      <c r="C21" s="18">
        <v>460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>
        <v>460</v>
      </c>
      <c r="Q21" s="18">
        <v>460</v>
      </c>
      <c r="R21" s="18">
        <v>533</v>
      </c>
      <c r="S21" s="18">
        <v>245180</v>
      </c>
      <c r="T21" s="18">
        <v>592</v>
      </c>
      <c r="U21" s="18">
        <v>272320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>
        <v>460</v>
      </c>
      <c r="CE21" s="18">
        <v>460</v>
      </c>
      <c r="CF21" s="18">
        <v>470</v>
      </c>
      <c r="CG21" s="18">
        <v>216200</v>
      </c>
      <c r="CH21" s="18">
        <v>582</v>
      </c>
      <c r="CI21" s="18">
        <v>268088</v>
      </c>
      <c r="CJ21" s="18">
        <f t="shared" si="0"/>
        <v>470</v>
      </c>
      <c r="CK21" s="18">
        <f t="shared" si="1"/>
        <v>582</v>
      </c>
      <c r="CL21" s="18" t="s">
        <v>69</v>
      </c>
      <c r="CN21" s="21">
        <f t="shared" si="2"/>
        <v>268088</v>
      </c>
      <c r="CO21" s="21">
        <f>+CN21</f>
        <v>268088</v>
      </c>
      <c r="CP21" s="27">
        <f t="shared" si="4"/>
        <v>0</v>
      </c>
    </row>
    <row r="22" spans="1:94" x14ac:dyDescent="0.25">
      <c r="A22" s="18">
        <v>5</v>
      </c>
      <c r="B22" s="18" t="s">
        <v>8</v>
      </c>
      <c r="C22" s="18">
        <v>164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>
        <v>164</v>
      </c>
      <c r="AC22" s="18">
        <v>164</v>
      </c>
      <c r="AD22" s="18">
        <v>1680</v>
      </c>
      <c r="AE22" s="18">
        <v>275520</v>
      </c>
      <c r="AF22" s="18">
        <v>1880</v>
      </c>
      <c r="AG22" s="18">
        <v>308320</v>
      </c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>
        <v>164</v>
      </c>
      <c r="BM22" s="18">
        <v>164</v>
      </c>
      <c r="BN22" s="18">
        <v>1280</v>
      </c>
      <c r="BO22" s="18">
        <v>209920</v>
      </c>
      <c r="BP22" s="18">
        <v>1379</v>
      </c>
      <c r="BQ22" s="18">
        <v>226156</v>
      </c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>
        <v>164</v>
      </c>
      <c r="CE22" s="18">
        <v>164</v>
      </c>
      <c r="CF22" s="18">
        <v>1620</v>
      </c>
      <c r="CG22" s="18">
        <v>265680</v>
      </c>
      <c r="CH22" s="18">
        <v>2009</v>
      </c>
      <c r="CI22" s="18">
        <v>329443</v>
      </c>
      <c r="CJ22" s="18">
        <f t="shared" si="0"/>
        <v>1280</v>
      </c>
      <c r="CK22" s="18">
        <f t="shared" si="1"/>
        <v>1379</v>
      </c>
      <c r="CL22" s="18" t="s">
        <v>68</v>
      </c>
      <c r="CN22" s="21">
        <f t="shared" si="2"/>
        <v>226156</v>
      </c>
      <c r="CO22" s="21">
        <f t="shared" si="3"/>
        <v>226156</v>
      </c>
      <c r="CP22" s="27">
        <f t="shared" si="4"/>
        <v>0</v>
      </c>
    </row>
    <row r="23" spans="1:94" x14ac:dyDescent="0.25">
      <c r="A23" s="18">
        <v>6</v>
      </c>
      <c r="B23" s="18" t="s">
        <v>6</v>
      </c>
      <c r="C23" s="18">
        <v>158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>
        <v>158</v>
      </c>
      <c r="AC23" s="18">
        <v>158</v>
      </c>
      <c r="AD23" s="18">
        <v>1320</v>
      </c>
      <c r="AE23" s="18">
        <v>208560</v>
      </c>
      <c r="AF23" s="18">
        <v>1484.367088607595</v>
      </c>
      <c r="AG23" s="18">
        <v>234530</v>
      </c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>
        <v>158</v>
      </c>
      <c r="BM23" s="18">
        <v>158</v>
      </c>
      <c r="BN23" s="18">
        <v>980</v>
      </c>
      <c r="BO23" s="18">
        <v>154840</v>
      </c>
      <c r="BP23" s="18">
        <v>1090</v>
      </c>
      <c r="BQ23" s="18">
        <v>172220</v>
      </c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>
        <v>158</v>
      </c>
      <c r="CE23" s="18">
        <v>158</v>
      </c>
      <c r="CF23" s="18">
        <v>1620</v>
      </c>
      <c r="CG23" s="18">
        <v>255960</v>
      </c>
      <c r="CH23" s="18">
        <v>2008.7999228989977</v>
      </c>
      <c r="CI23" s="18">
        <v>317390.38781804161</v>
      </c>
      <c r="CJ23" s="18">
        <f t="shared" si="0"/>
        <v>980</v>
      </c>
      <c r="CK23" s="18">
        <f t="shared" si="1"/>
        <v>1090</v>
      </c>
      <c r="CL23" s="18" t="s">
        <v>68</v>
      </c>
      <c r="CN23" s="21">
        <f t="shared" si="2"/>
        <v>172220</v>
      </c>
      <c r="CO23" s="21">
        <f t="shared" si="3"/>
        <v>172220</v>
      </c>
      <c r="CP23" s="27">
        <f t="shared" si="4"/>
        <v>0</v>
      </c>
    </row>
    <row r="24" spans="1:94" x14ac:dyDescent="0.25">
      <c r="A24" s="18">
        <v>6</v>
      </c>
      <c r="B24" s="18" t="s">
        <v>9</v>
      </c>
      <c r="C24" s="18">
        <v>78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>
        <v>78</v>
      </c>
      <c r="AC24" s="18">
        <v>78</v>
      </c>
      <c r="AD24" s="18">
        <v>1680</v>
      </c>
      <c r="AE24" s="18">
        <v>131040</v>
      </c>
      <c r="AF24" s="18">
        <v>1880</v>
      </c>
      <c r="AG24" s="18">
        <v>146640</v>
      </c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>
        <v>78</v>
      </c>
      <c r="BM24" s="18">
        <v>78</v>
      </c>
      <c r="BN24" s="18">
        <v>1280</v>
      </c>
      <c r="BO24" s="18">
        <v>99840</v>
      </c>
      <c r="BP24" s="18">
        <v>1379</v>
      </c>
      <c r="BQ24" s="18">
        <v>107562</v>
      </c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>
        <v>78</v>
      </c>
      <c r="CE24" s="18">
        <v>78</v>
      </c>
      <c r="CF24" s="18">
        <v>1620</v>
      </c>
      <c r="CG24" s="18">
        <v>126360</v>
      </c>
      <c r="CH24" s="18">
        <v>2009</v>
      </c>
      <c r="CI24" s="18">
        <v>156686</v>
      </c>
      <c r="CJ24" s="18">
        <f t="shared" si="0"/>
        <v>1280</v>
      </c>
      <c r="CK24" s="18">
        <f t="shared" si="1"/>
        <v>1379</v>
      </c>
      <c r="CL24" s="18" t="s">
        <v>68</v>
      </c>
      <c r="CN24" s="21">
        <f t="shared" si="2"/>
        <v>107562</v>
      </c>
      <c r="CO24" s="21">
        <f t="shared" si="3"/>
        <v>107562</v>
      </c>
      <c r="CP24" s="27">
        <f t="shared" si="4"/>
        <v>0</v>
      </c>
    </row>
    <row r="25" spans="1:94" x14ac:dyDescent="0.25">
      <c r="A25" s="18">
        <v>6</v>
      </c>
      <c r="B25" s="18" t="s">
        <v>7</v>
      </c>
      <c r="C25" s="18">
        <v>263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>
        <v>263</v>
      </c>
      <c r="Q25" s="18">
        <v>263</v>
      </c>
      <c r="R25" s="18">
        <v>533</v>
      </c>
      <c r="S25" s="18">
        <v>140179</v>
      </c>
      <c r="T25" s="18">
        <v>592</v>
      </c>
      <c r="U25" s="18">
        <v>155696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>
        <v>263</v>
      </c>
      <c r="CE25" s="18">
        <v>263</v>
      </c>
      <c r="CF25" s="18">
        <v>470</v>
      </c>
      <c r="CG25" s="18">
        <v>123610</v>
      </c>
      <c r="CH25" s="18">
        <v>582</v>
      </c>
      <c r="CI25" s="18">
        <v>153276</v>
      </c>
      <c r="CJ25" s="18">
        <f t="shared" si="0"/>
        <v>470</v>
      </c>
      <c r="CK25" s="18">
        <f t="shared" si="1"/>
        <v>582</v>
      </c>
      <c r="CL25" s="18" t="s">
        <v>69</v>
      </c>
      <c r="CN25" s="21">
        <f t="shared" si="2"/>
        <v>153276</v>
      </c>
      <c r="CO25" s="21">
        <f>+CN25</f>
        <v>153276</v>
      </c>
      <c r="CP25" s="27">
        <f t="shared" si="4"/>
        <v>0</v>
      </c>
    </row>
    <row r="26" spans="1:94" x14ac:dyDescent="0.25">
      <c r="A26" s="18">
        <v>6</v>
      </c>
      <c r="B26" s="18" t="s">
        <v>8</v>
      </c>
      <c r="C26" s="18">
        <v>94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>
        <v>94</v>
      </c>
      <c r="AC26" s="18">
        <v>94</v>
      </c>
      <c r="AD26" s="18">
        <v>1680</v>
      </c>
      <c r="AE26" s="18">
        <v>157920</v>
      </c>
      <c r="AF26" s="18">
        <v>1880</v>
      </c>
      <c r="AG26" s="18">
        <v>176720</v>
      </c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>
        <v>94</v>
      </c>
      <c r="BM26" s="18">
        <v>94</v>
      </c>
      <c r="BN26" s="18">
        <v>1280</v>
      </c>
      <c r="BO26" s="18">
        <v>120320</v>
      </c>
      <c r="BP26" s="18">
        <v>1379</v>
      </c>
      <c r="BQ26" s="18">
        <v>129626</v>
      </c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>
        <v>94</v>
      </c>
      <c r="CE26" s="18">
        <v>94</v>
      </c>
      <c r="CF26" s="18">
        <v>1620</v>
      </c>
      <c r="CG26" s="18">
        <v>152280</v>
      </c>
      <c r="CH26" s="18">
        <v>2009</v>
      </c>
      <c r="CI26" s="18">
        <v>188827</v>
      </c>
      <c r="CJ26" s="18">
        <f t="shared" si="0"/>
        <v>1280</v>
      </c>
      <c r="CK26" s="18">
        <f t="shared" si="1"/>
        <v>1379</v>
      </c>
      <c r="CL26" s="18" t="s">
        <v>68</v>
      </c>
      <c r="CN26" s="21">
        <f t="shared" si="2"/>
        <v>129626</v>
      </c>
      <c r="CO26" s="21">
        <f t="shared" si="3"/>
        <v>129626</v>
      </c>
      <c r="CP26" s="27">
        <f t="shared" si="4"/>
        <v>0</v>
      </c>
    </row>
    <row r="27" spans="1:94" x14ac:dyDescent="0.25">
      <c r="A27" s="18">
        <v>7</v>
      </c>
      <c r="B27" s="18" t="s">
        <v>6</v>
      </c>
      <c r="C27" s="18">
        <v>79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>
        <v>79</v>
      </c>
      <c r="AC27" s="18">
        <v>79</v>
      </c>
      <c r="AD27" s="18">
        <v>1320</v>
      </c>
      <c r="AE27" s="18">
        <v>104280</v>
      </c>
      <c r="AF27" s="18">
        <v>1485</v>
      </c>
      <c r="AG27" s="18">
        <v>117315</v>
      </c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>
        <v>79</v>
      </c>
      <c r="BM27" s="18">
        <v>79</v>
      </c>
      <c r="BN27" s="18">
        <v>980</v>
      </c>
      <c r="BO27" s="18">
        <v>77420</v>
      </c>
      <c r="BP27" s="18">
        <v>1090</v>
      </c>
      <c r="BQ27" s="18">
        <v>86110</v>
      </c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>
        <v>79</v>
      </c>
      <c r="CE27" s="18">
        <v>79</v>
      </c>
      <c r="CF27" s="18">
        <v>1620</v>
      </c>
      <c r="CG27" s="18">
        <v>127980</v>
      </c>
      <c r="CH27" s="18">
        <v>2008.7999228989977</v>
      </c>
      <c r="CI27" s="18">
        <v>158695.1939090208</v>
      </c>
      <c r="CJ27" s="18">
        <f t="shared" si="0"/>
        <v>980</v>
      </c>
      <c r="CK27" s="18">
        <f t="shared" si="1"/>
        <v>1090</v>
      </c>
      <c r="CL27" s="18" t="s">
        <v>68</v>
      </c>
      <c r="CN27" s="21">
        <f t="shared" si="2"/>
        <v>86110</v>
      </c>
      <c r="CO27" s="21">
        <f t="shared" si="3"/>
        <v>86110</v>
      </c>
      <c r="CP27" s="27">
        <f t="shared" si="4"/>
        <v>0</v>
      </c>
    </row>
    <row r="28" spans="1:94" x14ac:dyDescent="0.25">
      <c r="A28" s="18">
        <v>7</v>
      </c>
      <c r="B28" s="18" t="s">
        <v>9</v>
      </c>
      <c r="C28" s="18">
        <v>39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>
        <v>39</v>
      </c>
      <c r="AC28" s="18">
        <v>39</v>
      </c>
      <c r="AD28" s="18">
        <v>1680</v>
      </c>
      <c r="AE28" s="18">
        <v>65520</v>
      </c>
      <c r="AF28" s="18">
        <v>1880</v>
      </c>
      <c r="AG28" s="18">
        <v>73320</v>
      </c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>
        <v>39</v>
      </c>
      <c r="BM28" s="18">
        <v>39</v>
      </c>
      <c r="BN28" s="18">
        <v>1280</v>
      </c>
      <c r="BO28" s="18">
        <v>49920</v>
      </c>
      <c r="BP28" s="18">
        <v>1379</v>
      </c>
      <c r="BQ28" s="18">
        <v>53781</v>
      </c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>
        <v>39</v>
      </c>
      <c r="CE28" s="18">
        <v>39</v>
      </c>
      <c r="CF28" s="18">
        <v>1620</v>
      </c>
      <c r="CG28" s="18">
        <v>63180</v>
      </c>
      <c r="CH28" s="18">
        <v>2009</v>
      </c>
      <c r="CI28" s="18">
        <v>78343</v>
      </c>
      <c r="CJ28" s="18">
        <f t="shared" si="0"/>
        <v>1280</v>
      </c>
      <c r="CK28" s="18">
        <f t="shared" si="1"/>
        <v>1379</v>
      </c>
      <c r="CL28" s="18" t="s">
        <v>68</v>
      </c>
      <c r="CN28" s="21">
        <f t="shared" si="2"/>
        <v>53781</v>
      </c>
      <c r="CO28" s="21">
        <f t="shared" si="3"/>
        <v>53781</v>
      </c>
      <c r="CP28" s="27">
        <f t="shared" si="4"/>
        <v>0</v>
      </c>
    </row>
    <row r="29" spans="1:94" x14ac:dyDescent="0.25">
      <c r="A29" s="18">
        <v>7</v>
      </c>
      <c r="B29" s="18" t="s">
        <v>7</v>
      </c>
      <c r="C29" s="18">
        <v>131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>
        <v>131</v>
      </c>
      <c r="Q29" s="18">
        <v>131</v>
      </c>
      <c r="R29" s="18">
        <v>533</v>
      </c>
      <c r="S29" s="18">
        <v>69823</v>
      </c>
      <c r="T29" s="18">
        <v>592</v>
      </c>
      <c r="U29" s="18">
        <v>77552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>
        <v>131</v>
      </c>
      <c r="CE29" s="18">
        <v>131</v>
      </c>
      <c r="CF29" s="18">
        <v>470</v>
      </c>
      <c r="CG29" s="18">
        <v>61570</v>
      </c>
      <c r="CH29" s="18">
        <v>582</v>
      </c>
      <c r="CI29" s="18">
        <v>76346</v>
      </c>
      <c r="CJ29" s="18">
        <f t="shared" si="0"/>
        <v>470</v>
      </c>
      <c r="CK29" s="18">
        <f t="shared" si="1"/>
        <v>582</v>
      </c>
      <c r="CL29" s="18" t="s">
        <v>69</v>
      </c>
      <c r="CN29" s="21">
        <f t="shared" si="2"/>
        <v>76346</v>
      </c>
      <c r="CO29" s="21">
        <f>+CN29</f>
        <v>76346</v>
      </c>
      <c r="CP29" s="27">
        <f t="shared" si="4"/>
        <v>0</v>
      </c>
    </row>
    <row r="30" spans="1:94" x14ac:dyDescent="0.25">
      <c r="A30" s="18">
        <v>7</v>
      </c>
      <c r="B30" s="18" t="s">
        <v>8</v>
      </c>
      <c r="C30" s="18">
        <v>47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>
        <v>47</v>
      </c>
      <c r="AC30" s="18">
        <v>47</v>
      </c>
      <c r="AD30" s="18">
        <v>1680</v>
      </c>
      <c r="AE30" s="18">
        <v>78960</v>
      </c>
      <c r="AF30" s="18">
        <v>1880</v>
      </c>
      <c r="AG30" s="18">
        <v>88360</v>
      </c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>
        <v>47</v>
      </c>
      <c r="BM30" s="18">
        <v>47</v>
      </c>
      <c r="BN30" s="18">
        <v>1280</v>
      </c>
      <c r="BO30" s="18">
        <v>60160</v>
      </c>
      <c r="BP30" s="18">
        <v>1379</v>
      </c>
      <c r="BQ30" s="18">
        <v>64813</v>
      </c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>
        <v>47</v>
      </c>
      <c r="CE30" s="18">
        <v>47</v>
      </c>
      <c r="CF30" s="18">
        <v>1620</v>
      </c>
      <c r="CG30" s="18">
        <v>76140</v>
      </c>
      <c r="CH30" s="18">
        <v>2009</v>
      </c>
      <c r="CI30" s="18">
        <v>94413</v>
      </c>
      <c r="CJ30" s="18">
        <f t="shared" si="0"/>
        <v>1280</v>
      </c>
      <c r="CK30" s="18">
        <f t="shared" si="1"/>
        <v>1379</v>
      </c>
      <c r="CL30" s="18" t="s">
        <v>68</v>
      </c>
      <c r="CN30" s="21">
        <f t="shared" si="2"/>
        <v>64813</v>
      </c>
      <c r="CO30" s="21">
        <f t="shared" si="3"/>
        <v>64813</v>
      </c>
      <c r="CP30" s="27">
        <f t="shared" si="4"/>
        <v>0</v>
      </c>
    </row>
    <row r="31" spans="1:94" x14ac:dyDescent="0.25">
      <c r="A31" s="18">
        <v>8</v>
      </c>
      <c r="B31" s="18" t="s">
        <v>6</v>
      </c>
      <c r="C31" s="18">
        <v>79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>
        <v>79</v>
      </c>
      <c r="AC31" s="18">
        <v>79</v>
      </c>
      <c r="AD31" s="18">
        <v>1320</v>
      </c>
      <c r="AE31" s="18">
        <v>104280</v>
      </c>
      <c r="AF31" s="18">
        <v>1485</v>
      </c>
      <c r="AG31" s="18">
        <v>117315</v>
      </c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>
        <v>79</v>
      </c>
      <c r="BM31" s="18">
        <v>79</v>
      </c>
      <c r="BN31" s="18">
        <v>980</v>
      </c>
      <c r="BO31" s="18">
        <v>77420</v>
      </c>
      <c r="BP31" s="18">
        <v>1090</v>
      </c>
      <c r="BQ31" s="18">
        <v>86110</v>
      </c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>
        <v>79</v>
      </c>
      <c r="CE31" s="18">
        <v>79</v>
      </c>
      <c r="CF31" s="18">
        <v>1620</v>
      </c>
      <c r="CG31" s="18">
        <v>127980</v>
      </c>
      <c r="CH31" s="18">
        <v>2008.7999228989977</v>
      </c>
      <c r="CI31" s="18">
        <v>158695.1939090208</v>
      </c>
      <c r="CJ31" s="20">
        <f t="shared" si="0"/>
        <v>980</v>
      </c>
      <c r="CK31" s="20">
        <f t="shared" si="1"/>
        <v>1090</v>
      </c>
      <c r="CL31" s="18" t="s">
        <v>68</v>
      </c>
      <c r="CN31" s="21">
        <f t="shared" si="2"/>
        <v>86110</v>
      </c>
      <c r="CO31" s="21">
        <f t="shared" si="3"/>
        <v>86110</v>
      </c>
      <c r="CP31" s="27">
        <f t="shared" si="4"/>
        <v>0</v>
      </c>
    </row>
    <row r="32" spans="1:94" x14ac:dyDescent="0.25">
      <c r="A32" s="18">
        <v>8</v>
      </c>
      <c r="B32" s="18" t="s">
        <v>9</v>
      </c>
      <c r="C32" s="18">
        <v>39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>
        <v>39</v>
      </c>
      <c r="AC32" s="18">
        <v>39</v>
      </c>
      <c r="AD32" s="18">
        <v>1680</v>
      </c>
      <c r="AE32" s="18">
        <v>65520</v>
      </c>
      <c r="AF32" s="18">
        <v>1880</v>
      </c>
      <c r="AG32" s="18">
        <v>73320</v>
      </c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>
        <v>39</v>
      </c>
      <c r="BM32" s="18">
        <v>39</v>
      </c>
      <c r="BN32" s="18">
        <v>1280</v>
      </c>
      <c r="BO32" s="18">
        <v>49920</v>
      </c>
      <c r="BP32" s="18">
        <v>1379</v>
      </c>
      <c r="BQ32" s="18">
        <v>53781</v>
      </c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>
        <v>39</v>
      </c>
      <c r="CE32" s="18">
        <v>39</v>
      </c>
      <c r="CF32" s="18">
        <v>1620</v>
      </c>
      <c r="CG32" s="18">
        <v>63180</v>
      </c>
      <c r="CH32" s="18">
        <v>2009</v>
      </c>
      <c r="CI32" s="18">
        <v>78343</v>
      </c>
      <c r="CJ32" s="20">
        <f t="shared" si="0"/>
        <v>1280</v>
      </c>
      <c r="CK32" s="20">
        <f t="shared" si="1"/>
        <v>1379</v>
      </c>
      <c r="CL32" s="18" t="s">
        <v>68</v>
      </c>
      <c r="CN32" s="21">
        <f t="shared" si="2"/>
        <v>53781</v>
      </c>
      <c r="CO32" s="21">
        <f t="shared" si="3"/>
        <v>53781</v>
      </c>
      <c r="CP32" s="27">
        <f t="shared" si="4"/>
        <v>0</v>
      </c>
    </row>
    <row r="33" spans="1:94" x14ac:dyDescent="0.25">
      <c r="A33" s="18">
        <v>8</v>
      </c>
      <c r="B33" s="18" t="s">
        <v>7</v>
      </c>
      <c r="C33" s="18">
        <v>131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>
        <v>131</v>
      </c>
      <c r="Q33" s="18">
        <v>131</v>
      </c>
      <c r="R33" s="18">
        <v>533</v>
      </c>
      <c r="S33" s="18">
        <v>69823</v>
      </c>
      <c r="T33" s="18">
        <v>592</v>
      </c>
      <c r="U33" s="18">
        <v>77552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>
        <v>131</v>
      </c>
      <c r="CE33" s="18">
        <v>131</v>
      </c>
      <c r="CF33" s="18">
        <v>470</v>
      </c>
      <c r="CG33" s="18">
        <v>61570</v>
      </c>
      <c r="CH33" s="18">
        <v>582</v>
      </c>
      <c r="CI33" s="18">
        <v>76343</v>
      </c>
      <c r="CJ33" s="20">
        <f t="shared" si="0"/>
        <v>470</v>
      </c>
      <c r="CK33" s="20">
        <f t="shared" si="1"/>
        <v>582</v>
      </c>
      <c r="CL33" s="18" t="s">
        <v>69</v>
      </c>
      <c r="CN33" s="21">
        <f t="shared" si="2"/>
        <v>76343</v>
      </c>
      <c r="CO33" s="21">
        <f>+CN33</f>
        <v>76343</v>
      </c>
      <c r="CP33" s="27">
        <f t="shared" si="4"/>
        <v>0</v>
      </c>
    </row>
    <row r="34" spans="1:94" x14ac:dyDescent="0.25">
      <c r="A34" s="18">
        <v>8</v>
      </c>
      <c r="B34" s="18" t="s">
        <v>8</v>
      </c>
      <c r="C34" s="18">
        <v>47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>
        <v>47</v>
      </c>
      <c r="AC34" s="18">
        <v>47</v>
      </c>
      <c r="AD34" s="18">
        <v>1680</v>
      </c>
      <c r="AE34" s="18">
        <v>78960</v>
      </c>
      <c r="AF34" s="18">
        <v>1880</v>
      </c>
      <c r="AG34" s="18">
        <v>88360</v>
      </c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>
        <v>47</v>
      </c>
      <c r="BM34" s="18">
        <v>47</v>
      </c>
      <c r="BN34" s="18">
        <v>1280</v>
      </c>
      <c r="BO34" s="18">
        <v>60160</v>
      </c>
      <c r="BP34" s="18">
        <v>1379</v>
      </c>
      <c r="BQ34" s="18">
        <v>64813</v>
      </c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>
        <v>47</v>
      </c>
      <c r="CE34" s="18">
        <v>47</v>
      </c>
      <c r="CF34" s="18">
        <v>1620</v>
      </c>
      <c r="CG34" s="18">
        <v>76140</v>
      </c>
      <c r="CH34" s="18">
        <v>2009</v>
      </c>
      <c r="CI34" s="18">
        <v>94413</v>
      </c>
      <c r="CJ34" s="20">
        <f t="shared" si="0"/>
        <v>1280</v>
      </c>
      <c r="CK34" s="20">
        <f t="shared" si="1"/>
        <v>1379</v>
      </c>
      <c r="CL34" s="18" t="s">
        <v>68</v>
      </c>
      <c r="CN34" s="21">
        <f t="shared" si="2"/>
        <v>64813</v>
      </c>
      <c r="CO34" s="21">
        <f t="shared" si="3"/>
        <v>64813</v>
      </c>
      <c r="CP34" s="27">
        <f t="shared" si="4"/>
        <v>0</v>
      </c>
    </row>
    <row r="35" spans="1:94" x14ac:dyDescent="0.25">
      <c r="A35" s="18">
        <v>9</v>
      </c>
      <c r="B35" s="18" t="s">
        <v>6</v>
      </c>
      <c r="C35" s="18">
        <v>79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>
        <v>79</v>
      </c>
      <c r="AC35" s="18">
        <v>79</v>
      </c>
      <c r="AD35" s="18">
        <v>1320</v>
      </c>
      <c r="AE35" s="18">
        <v>104280</v>
      </c>
      <c r="AF35" s="18">
        <v>1485</v>
      </c>
      <c r="AG35" s="18">
        <v>117315</v>
      </c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>
        <v>79</v>
      </c>
      <c r="BM35" s="18">
        <v>79</v>
      </c>
      <c r="BN35" s="18">
        <v>980</v>
      </c>
      <c r="BO35" s="18">
        <v>77420</v>
      </c>
      <c r="BP35" s="18">
        <v>1090</v>
      </c>
      <c r="BQ35" s="18">
        <v>86110</v>
      </c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>
        <v>79</v>
      </c>
      <c r="CE35" s="18">
        <v>79</v>
      </c>
      <c r="CF35" s="18">
        <v>1620</v>
      </c>
      <c r="CG35" s="18">
        <v>127980</v>
      </c>
      <c r="CH35" s="18">
        <v>2008.7999228989977</v>
      </c>
      <c r="CI35" s="18">
        <v>158695.1939090208</v>
      </c>
      <c r="CJ35" s="20">
        <f t="shared" ref="CJ35:CJ54" si="5">MIN(F35,R35,X35,AD35,AJ35,AP35,AV35,BB35,BH35,BN35,BT35,BZ35,CF35,L35)</f>
        <v>980</v>
      </c>
      <c r="CK35" s="20">
        <f t="shared" ref="CK35:CK54" si="6">MIN(H35,T35,Z35,AF35,AL35,AR35,AX35,BD35,BJ35,BP35,BV35,CB35,CH35,N35)</f>
        <v>1090</v>
      </c>
      <c r="CL35" s="18" t="s">
        <v>68</v>
      </c>
      <c r="CN35" s="21">
        <f t="shared" si="2"/>
        <v>86110</v>
      </c>
      <c r="CO35" s="21">
        <f t="shared" si="3"/>
        <v>86110</v>
      </c>
      <c r="CP35" s="27">
        <f t="shared" si="4"/>
        <v>0</v>
      </c>
    </row>
    <row r="36" spans="1:94" x14ac:dyDescent="0.25">
      <c r="A36" s="18">
        <v>9</v>
      </c>
      <c r="B36" s="18" t="s">
        <v>9</v>
      </c>
      <c r="C36" s="18">
        <v>39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>
        <v>39</v>
      </c>
      <c r="AC36" s="18">
        <v>39</v>
      </c>
      <c r="AD36" s="18">
        <v>1680</v>
      </c>
      <c r="AE36" s="18">
        <v>65520</v>
      </c>
      <c r="AF36" s="18">
        <v>1880</v>
      </c>
      <c r="AG36" s="18">
        <v>73320</v>
      </c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>
        <v>39</v>
      </c>
      <c r="BM36" s="18">
        <v>39</v>
      </c>
      <c r="BN36" s="18">
        <v>1280</v>
      </c>
      <c r="BO36" s="18">
        <v>49920</v>
      </c>
      <c r="BP36" s="18">
        <v>1379</v>
      </c>
      <c r="BQ36" s="18">
        <v>53781</v>
      </c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>
        <v>39</v>
      </c>
      <c r="CE36" s="18">
        <v>39</v>
      </c>
      <c r="CF36" s="18">
        <v>1620</v>
      </c>
      <c r="CG36" s="18">
        <v>63180</v>
      </c>
      <c r="CH36" s="18">
        <v>2009</v>
      </c>
      <c r="CI36" s="18">
        <v>78343</v>
      </c>
      <c r="CJ36" s="20">
        <f t="shared" si="5"/>
        <v>1280</v>
      </c>
      <c r="CK36" s="20">
        <f t="shared" si="6"/>
        <v>1379</v>
      </c>
      <c r="CL36" s="18" t="s">
        <v>68</v>
      </c>
      <c r="CN36" s="21">
        <f t="shared" si="2"/>
        <v>53781</v>
      </c>
      <c r="CO36" s="21">
        <f t="shared" si="3"/>
        <v>53781</v>
      </c>
      <c r="CP36" s="27">
        <f t="shared" si="4"/>
        <v>0</v>
      </c>
    </row>
    <row r="37" spans="1:94" x14ac:dyDescent="0.25">
      <c r="A37" s="18">
        <v>9</v>
      </c>
      <c r="B37" s="18" t="s">
        <v>7</v>
      </c>
      <c r="C37" s="18">
        <v>131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>
        <v>131</v>
      </c>
      <c r="Q37" s="18">
        <v>131</v>
      </c>
      <c r="R37" s="18">
        <v>533</v>
      </c>
      <c r="S37" s="18">
        <v>69823</v>
      </c>
      <c r="T37" s="18">
        <v>592</v>
      </c>
      <c r="U37" s="18">
        <v>77552</v>
      </c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>
        <v>131</v>
      </c>
      <c r="CE37" s="18">
        <v>131</v>
      </c>
      <c r="CF37" s="18">
        <v>470</v>
      </c>
      <c r="CG37" s="18">
        <v>61570</v>
      </c>
      <c r="CH37" s="18">
        <v>582</v>
      </c>
      <c r="CI37" s="18">
        <v>76343</v>
      </c>
      <c r="CJ37" s="20">
        <f t="shared" si="5"/>
        <v>470</v>
      </c>
      <c r="CK37" s="20">
        <f t="shared" si="6"/>
        <v>582</v>
      </c>
      <c r="CL37" s="18" t="s">
        <v>69</v>
      </c>
      <c r="CN37" s="21">
        <f t="shared" si="2"/>
        <v>76343</v>
      </c>
      <c r="CO37" s="21">
        <f>+CN37</f>
        <v>76343</v>
      </c>
      <c r="CP37" s="27">
        <f t="shared" si="4"/>
        <v>0</v>
      </c>
    </row>
    <row r="38" spans="1:94" x14ac:dyDescent="0.25">
      <c r="A38" s="18">
        <v>9</v>
      </c>
      <c r="B38" s="18" t="s">
        <v>8</v>
      </c>
      <c r="C38" s="18">
        <v>47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>
        <v>47</v>
      </c>
      <c r="AC38" s="18">
        <v>47</v>
      </c>
      <c r="AD38" s="18">
        <v>1680</v>
      </c>
      <c r="AE38" s="18">
        <v>78960</v>
      </c>
      <c r="AF38" s="18">
        <v>1880</v>
      </c>
      <c r="AG38" s="18">
        <v>88360</v>
      </c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>
        <v>47</v>
      </c>
      <c r="BM38" s="18">
        <v>47</v>
      </c>
      <c r="BN38" s="18">
        <v>1280</v>
      </c>
      <c r="BO38" s="18">
        <v>60160</v>
      </c>
      <c r="BP38" s="18">
        <v>1379</v>
      </c>
      <c r="BQ38" s="18">
        <v>64813</v>
      </c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>
        <v>47</v>
      </c>
      <c r="CE38" s="18">
        <v>47</v>
      </c>
      <c r="CF38" s="18">
        <v>1620</v>
      </c>
      <c r="CG38" s="18">
        <v>76140</v>
      </c>
      <c r="CH38" s="18">
        <v>2009</v>
      </c>
      <c r="CI38" s="18">
        <v>94413</v>
      </c>
      <c r="CJ38" s="20">
        <f t="shared" si="5"/>
        <v>1280</v>
      </c>
      <c r="CK38" s="20">
        <f t="shared" si="6"/>
        <v>1379</v>
      </c>
      <c r="CL38" s="18" t="s">
        <v>68</v>
      </c>
      <c r="CN38" s="21">
        <f t="shared" si="2"/>
        <v>64813</v>
      </c>
      <c r="CO38" s="21">
        <f t="shared" si="3"/>
        <v>64813</v>
      </c>
      <c r="CP38" s="27">
        <f t="shared" si="4"/>
        <v>0</v>
      </c>
    </row>
    <row r="39" spans="1:94" x14ac:dyDescent="0.25">
      <c r="A39" s="18">
        <v>10</v>
      </c>
      <c r="B39" s="18" t="s">
        <v>6</v>
      </c>
      <c r="C39" s="18">
        <v>79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>
        <v>79</v>
      </c>
      <c r="AC39" s="18">
        <v>79</v>
      </c>
      <c r="AD39" s="18">
        <v>1320</v>
      </c>
      <c r="AE39" s="18">
        <v>104280</v>
      </c>
      <c r="AF39" s="18">
        <v>1485</v>
      </c>
      <c r="AG39" s="18">
        <v>117315</v>
      </c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>
        <v>79</v>
      </c>
      <c r="BM39" s="18">
        <v>79</v>
      </c>
      <c r="BN39" s="18">
        <v>980</v>
      </c>
      <c r="BO39" s="18">
        <v>77420</v>
      </c>
      <c r="BP39" s="18">
        <v>1090</v>
      </c>
      <c r="BQ39" s="18">
        <v>86110</v>
      </c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>
        <v>79</v>
      </c>
      <c r="CE39" s="18">
        <v>79</v>
      </c>
      <c r="CF39" s="18">
        <v>1620</v>
      </c>
      <c r="CG39" s="18">
        <v>127980</v>
      </c>
      <c r="CH39" s="18">
        <v>2008.7999228989977</v>
      </c>
      <c r="CI39" s="18">
        <v>158695.1939090208</v>
      </c>
      <c r="CJ39" s="20">
        <f t="shared" si="5"/>
        <v>980</v>
      </c>
      <c r="CK39" s="20">
        <f t="shared" si="6"/>
        <v>1090</v>
      </c>
      <c r="CL39" s="18" t="s">
        <v>68</v>
      </c>
      <c r="CN39" s="21">
        <f t="shared" si="2"/>
        <v>86110</v>
      </c>
      <c r="CO39" s="21">
        <f t="shared" si="3"/>
        <v>86110</v>
      </c>
      <c r="CP39" s="27">
        <f t="shared" si="4"/>
        <v>0</v>
      </c>
    </row>
    <row r="40" spans="1:94" x14ac:dyDescent="0.25">
      <c r="A40" s="18">
        <v>10</v>
      </c>
      <c r="B40" s="18" t="s">
        <v>9</v>
      </c>
      <c r="C40" s="18">
        <v>39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>
        <v>39</v>
      </c>
      <c r="AC40" s="18">
        <v>39</v>
      </c>
      <c r="AD40" s="18">
        <v>1680</v>
      </c>
      <c r="AE40" s="18">
        <v>65520</v>
      </c>
      <c r="AF40" s="18">
        <v>1880</v>
      </c>
      <c r="AG40" s="18">
        <v>73320</v>
      </c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>
        <v>39</v>
      </c>
      <c r="BM40" s="18">
        <v>39</v>
      </c>
      <c r="BN40" s="18">
        <v>1280</v>
      </c>
      <c r="BO40" s="18">
        <v>49920</v>
      </c>
      <c r="BP40" s="18">
        <v>1379</v>
      </c>
      <c r="BQ40" s="18">
        <v>53781</v>
      </c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>
        <v>39</v>
      </c>
      <c r="CE40" s="18">
        <v>39</v>
      </c>
      <c r="CF40" s="18">
        <v>1620</v>
      </c>
      <c r="CG40" s="18">
        <v>63180</v>
      </c>
      <c r="CH40" s="18">
        <v>2009</v>
      </c>
      <c r="CI40" s="18">
        <v>78343</v>
      </c>
      <c r="CJ40" s="20">
        <f t="shared" si="5"/>
        <v>1280</v>
      </c>
      <c r="CK40" s="20">
        <f t="shared" si="6"/>
        <v>1379</v>
      </c>
      <c r="CL40" s="18" t="s">
        <v>68</v>
      </c>
      <c r="CN40" s="21">
        <f t="shared" si="2"/>
        <v>53781</v>
      </c>
      <c r="CO40" s="21">
        <f t="shared" si="3"/>
        <v>53781</v>
      </c>
      <c r="CP40" s="27">
        <f t="shared" si="4"/>
        <v>0</v>
      </c>
    </row>
    <row r="41" spans="1:94" x14ac:dyDescent="0.25">
      <c r="A41" s="18">
        <v>10</v>
      </c>
      <c r="B41" s="18" t="s">
        <v>7</v>
      </c>
      <c r="C41" s="18">
        <v>131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>
        <v>131</v>
      </c>
      <c r="Q41" s="18">
        <v>131</v>
      </c>
      <c r="R41" s="18">
        <v>533</v>
      </c>
      <c r="S41" s="18">
        <v>69823</v>
      </c>
      <c r="T41" s="18">
        <v>592</v>
      </c>
      <c r="U41" s="18">
        <v>77552</v>
      </c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>
        <v>131</v>
      </c>
      <c r="CE41" s="18">
        <v>131</v>
      </c>
      <c r="CF41" s="18">
        <v>470</v>
      </c>
      <c r="CG41" s="18">
        <v>61570</v>
      </c>
      <c r="CH41" s="18">
        <v>582</v>
      </c>
      <c r="CI41" s="18">
        <v>76343</v>
      </c>
      <c r="CJ41" s="20">
        <f t="shared" si="5"/>
        <v>470</v>
      </c>
      <c r="CK41" s="20">
        <f t="shared" si="6"/>
        <v>582</v>
      </c>
      <c r="CL41" s="18" t="s">
        <v>69</v>
      </c>
      <c r="CN41" s="21">
        <f t="shared" si="2"/>
        <v>76343</v>
      </c>
      <c r="CO41" s="21">
        <f>+CN41</f>
        <v>76343</v>
      </c>
      <c r="CP41" s="27">
        <f t="shared" si="4"/>
        <v>0</v>
      </c>
    </row>
    <row r="42" spans="1:94" x14ac:dyDescent="0.25">
      <c r="A42" s="18">
        <v>10</v>
      </c>
      <c r="B42" s="18" t="s">
        <v>8</v>
      </c>
      <c r="C42" s="18">
        <v>47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>
        <v>47</v>
      </c>
      <c r="AC42" s="18">
        <v>47</v>
      </c>
      <c r="AD42" s="18">
        <v>1680</v>
      </c>
      <c r="AE42" s="18">
        <v>78960</v>
      </c>
      <c r="AF42" s="18">
        <v>1880</v>
      </c>
      <c r="AG42" s="18">
        <v>88360</v>
      </c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>
        <v>47</v>
      </c>
      <c r="BM42" s="18">
        <v>47</v>
      </c>
      <c r="BN42" s="18">
        <v>1280</v>
      </c>
      <c r="BO42" s="18">
        <v>60160</v>
      </c>
      <c r="BP42" s="18">
        <v>1379</v>
      </c>
      <c r="BQ42" s="18">
        <v>64813</v>
      </c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>
        <v>47</v>
      </c>
      <c r="CE42" s="18">
        <v>47</v>
      </c>
      <c r="CF42" s="18">
        <v>1620</v>
      </c>
      <c r="CG42" s="18">
        <v>76140</v>
      </c>
      <c r="CH42" s="18">
        <v>2009</v>
      </c>
      <c r="CI42" s="18">
        <v>94413</v>
      </c>
      <c r="CJ42" s="20">
        <f t="shared" si="5"/>
        <v>1280</v>
      </c>
      <c r="CK42" s="20">
        <f t="shared" si="6"/>
        <v>1379</v>
      </c>
      <c r="CL42" s="18" t="s">
        <v>68</v>
      </c>
      <c r="CN42" s="21">
        <f t="shared" si="2"/>
        <v>64813</v>
      </c>
      <c r="CO42" s="21">
        <f t="shared" si="3"/>
        <v>64813</v>
      </c>
      <c r="CP42" s="27">
        <f t="shared" si="4"/>
        <v>0</v>
      </c>
    </row>
    <row r="43" spans="1:94" x14ac:dyDescent="0.25">
      <c r="A43" s="18">
        <v>11</v>
      </c>
      <c r="B43" s="18" t="s">
        <v>6</v>
      </c>
      <c r="C43" s="18">
        <v>5045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>
        <v>5045</v>
      </c>
      <c r="AI43" s="18">
        <v>5045</v>
      </c>
      <c r="AJ43" s="18">
        <v>1820</v>
      </c>
      <c r="AK43" s="18">
        <v>9181900</v>
      </c>
      <c r="AL43" s="18">
        <v>2275</v>
      </c>
      <c r="AM43" s="18">
        <v>11477375</v>
      </c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>
        <v>5045</v>
      </c>
      <c r="BY43" s="18">
        <v>5045</v>
      </c>
      <c r="BZ43" s="18">
        <v>1820</v>
      </c>
      <c r="CA43" s="18">
        <v>9181900</v>
      </c>
      <c r="CB43" s="18">
        <v>2275</v>
      </c>
      <c r="CC43" s="18">
        <v>11477375</v>
      </c>
      <c r="CD43" s="18"/>
      <c r="CE43" s="18"/>
      <c r="CF43" s="18"/>
      <c r="CG43" s="18"/>
      <c r="CH43" s="18"/>
      <c r="CI43" s="18"/>
      <c r="CJ43" s="20">
        <f t="shared" si="5"/>
        <v>1820</v>
      </c>
      <c r="CK43" s="20">
        <f t="shared" si="6"/>
        <v>2275</v>
      </c>
      <c r="CL43" s="18" t="s">
        <v>70</v>
      </c>
      <c r="CN43" s="21">
        <f t="shared" si="2"/>
        <v>11477375</v>
      </c>
      <c r="CO43" s="21">
        <f t="shared" si="3"/>
        <v>11477375</v>
      </c>
      <c r="CP43" s="27">
        <f t="shared" si="4"/>
        <v>0</v>
      </c>
    </row>
    <row r="44" spans="1:94" x14ac:dyDescent="0.25">
      <c r="A44" s="18">
        <v>11</v>
      </c>
      <c r="B44" s="18" t="s">
        <v>9</v>
      </c>
      <c r="C44" s="18">
        <v>2484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>
        <v>2484</v>
      </c>
      <c r="AI44" s="18">
        <v>2484</v>
      </c>
      <c r="AJ44" s="18">
        <v>2171</v>
      </c>
      <c r="AK44" s="18">
        <v>5392764</v>
      </c>
      <c r="AL44" s="18">
        <v>2713.75</v>
      </c>
      <c r="AM44" s="18">
        <v>6740955</v>
      </c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>
        <v>2484</v>
      </c>
      <c r="BY44" s="18">
        <v>2484</v>
      </c>
      <c r="BZ44" s="18">
        <v>2171</v>
      </c>
      <c r="CA44" s="18">
        <v>5392764</v>
      </c>
      <c r="CB44" s="18">
        <v>2713.75</v>
      </c>
      <c r="CC44" s="18">
        <v>6740955</v>
      </c>
      <c r="CD44" s="18"/>
      <c r="CE44" s="18"/>
      <c r="CF44" s="18"/>
      <c r="CG44" s="18"/>
      <c r="CH44" s="18"/>
      <c r="CI44" s="18"/>
      <c r="CJ44" s="20">
        <f t="shared" si="5"/>
        <v>2171</v>
      </c>
      <c r="CK44" s="20">
        <f t="shared" si="6"/>
        <v>2713.75</v>
      </c>
      <c r="CL44" s="18" t="s">
        <v>70</v>
      </c>
      <c r="CN44" s="21">
        <f t="shared" si="2"/>
        <v>6740955</v>
      </c>
      <c r="CO44" s="21">
        <f t="shared" si="3"/>
        <v>6740955</v>
      </c>
      <c r="CP44" s="27">
        <f t="shared" si="4"/>
        <v>0</v>
      </c>
    </row>
    <row r="45" spans="1:94" x14ac:dyDescent="0.25">
      <c r="A45" s="18">
        <v>11</v>
      </c>
      <c r="B45" s="18" t="s">
        <v>7</v>
      </c>
      <c r="C45" s="18">
        <v>8364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>
        <v>8364</v>
      </c>
      <c r="Q45" s="18">
        <v>8364</v>
      </c>
      <c r="R45" s="18">
        <v>533</v>
      </c>
      <c r="S45" s="18">
        <v>4458012</v>
      </c>
      <c r="T45" s="18">
        <v>592</v>
      </c>
      <c r="U45" s="18">
        <v>4951488</v>
      </c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>
        <v>8364</v>
      </c>
      <c r="BY45" s="18">
        <v>8364</v>
      </c>
      <c r="BZ45" s="18">
        <v>450</v>
      </c>
      <c r="CA45" s="18">
        <v>3763800</v>
      </c>
      <c r="CB45" s="18">
        <v>562.5</v>
      </c>
      <c r="CC45" s="18">
        <v>4704750</v>
      </c>
      <c r="CD45" s="18"/>
      <c r="CE45" s="18"/>
      <c r="CF45" s="18"/>
      <c r="CG45" s="18"/>
      <c r="CH45" s="18"/>
      <c r="CI45" s="18"/>
      <c r="CJ45" s="20">
        <f t="shared" si="5"/>
        <v>450</v>
      </c>
      <c r="CK45" s="20">
        <f t="shared" si="6"/>
        <v>562.5</v>
      </c>
      <c r="CL45" s="18" t="s">
        <v>71</v>
      </c>
      <c r="CN45" s="21">
        <f t="shared" si="2"/>
        <v>4704750</v>
      </c>
      <c r="CO45" s="21">
        <f t="shared" si="3"/>
        <v>4704750</v>
      </c>
      <c r="CP45" s="27">
        <f t="shared" si="4"/>
        <v>0</v>
      </c>
    </row>
    <row r="46" spans="1:94" x14ac:dyDescent="0.25">
      <c r="A46" s="18">
        <v>11</v>
      </c>
      <c r="B46" s="18" t="s">
        <v>8</v>
      </c>
      <c r="C46" s="18">
        <v>2981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>
        <v>2981</v>
      </c>
      <c r="AI46" s="18">
        <v>2981</v>
      </c>
      <c r="AJ46" s="18">
        <v>2249</v>
      </c>
      <c r="AK46" s="18">
        <v>6704269</v>
      </c>
      <c r="AL46" s="18">
        <v>2811.25</v>
      </c>
      <c r="AM46" s="18">
        <v>8380336.25</v>
      </c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>
        <v>2981</v>
      </c>
      <c r="BY46" s="18">
        <v>2981</v>
      </c>
      <c r="BZ46" s="18">
        <v>2249</v>
      </c>
      <c r="CA46" s="18">
        <v>6704269</v>
      </c>
      <c r="CB46" s="18">
        <v>2811.25</v>
      </c>
      <c r="CC46" s="18">
        <v>8380336.25</v>
      </c>
      <c r="CD46" s="18"/>
      <c r="CE46" s="18"/>
      <c r="CF46" s="18"/>
      <c r="CG46" s="18"/>
      <c r="CH46" s="18"/>
      <c r="CI46" s="18"/>
      <c r="CJ46" s="20">
        <f t="shared" si="5"/>
        <v>2249</v>
      </c>
      <c r="CK46" s="20">
        <f t="shared" si="6"/>
        <v>2811.25</v>
      </c>
      <c r="CL46" s="18" t="s">
        <v>70</v>
      </c>
      <c r="CN46" s="21">
        <f t="shared" si="2"/>
        <v>8380336.25</v>
      </c>
      <c r="CO46" s="21">
        <f t="shared" si="3"/>
        <v>8380336.25</v>
      </c>
      <c r="CP46" s="27">
        <f t="shared" si="4"/>
        <v>0</v>
      </c>
    </row>
    <row r="47" spans="1:94" x14ac:dyDescent="0.25">
      <c r="A47" s="18">
        <v>12</v>
      </c>
      <c r="B47" s="18" t="s">
        <v>6</v>
      </c>
      <c r="C47" s="18">
        <v>1283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>
        <v>1283</v>
      </c>
      <c r="W47" s="18">
        <v>1283</v>
      </c>
      <c r="X47" s="18">
        <v>1389</v>
      </c>
      <c r="Y47" s="18">
        <v>1782087</v>
      </c>
      <c r="Z47" s="18">
        <v>1500</v>
      </c>
      <c r="AA47" s="18">
        <v>1924500</v>
      </c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20">
        <f t="shared" si="5"/>
        <v>1389</v>
      </c>
      <c r="CK47" s="20">
        <f t="shared" si="6"/>
        <v>1500</v>
      </c>
      <c r="CL47" s="18" t="s">
        <v>72</v>
      </c>
      <c r="CN47" s="21">
        <f t="shared" si="2"/>
        <v>1924500</v>
      </c>
      <c r="CO47" s="21">
        <f t="shared" si="3"/>
        <v>1924500</v>
      </c>
      <c r="CP47" s="27">
        <f t="shared" si="4"/>
        <v>0</v>
      </c>
    </row>
    <row r="48" spans="1:94" x14ac:dyDescent="0.25">
      <c r="A48" s="18">
        <v>12</v>
      </c>
      <c r="B48" s="18" t="s">
        <v>9</v>
      </c>
      <c r="C48" s="18">
        <v>632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>
        <v>632</v>
      </c>
      <c r="W48" s="18">
        <v>632</v>
      </c>
      <c r="X48" s="18">
        <v>1569</v>
      </c>
      <c r="Y48" s="18">
        <v>991608</v>
      </c>
      <c r="Z48" s="18">
        <v>1700</v>
      </c>
      <c r="AA48" s="18">
        <v>1074400</v>
      </c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20">
        <f t="shared" si="5"/>
        <v>1569</v>
      </c>
      <c r="CK48" s="20">
        <f t="shared" si="6"/>
        <v>1700</v>
      </c>
      <c r="CL48" s="18" t="s">
        <v>72</v>
      </c>
      <c r="CN48" s="21">
        <f t="shared" si="2"/>
        <v>1074400</v>
      </c>
      <c r="CO48" s="21">
        <f t="shared" si="3"/>
        <v>1074400</v>
      </c>
      <c r="CP48" s="27">
        <f t="shared" si="4"/>
        <v>0</v>
      </c>
    </row>
    <row r="49" spans="1:94" x14ac:dyDescent="0.25">
      <c r="A49" s="18">
        <v>12</v>
      </c>
      <c r="B49" s="18" t="s">
        <v>7</v>
      </c>
      <c r="C49" s="18">
        <v>2127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>
        <v>2127</v>
      </c>
      <c r="Q49" s="18">
        <v>2127</v>
      </c>
      <c r="R49" s="18">
        <v>533</v>
      </c>
      <c r="S49" s="18">
        <v>1133691</v>
      </c>
      <c r="T49" s="18">
        <v>592</v>
      </c>
      <c r="U49" s="18">
        <v>1259184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20">
        <f t="shared" si="5"/>
        <v>533</v>
      </c>
      <c r="CK49" s="20">
        <f t="shared" si="6"/>
        <v>592</v>
      </c>
      <c r="CL49" s="18" t="s">
        <v>73</v>
      </c>
      <c r="CN49" s="21">
        <f t="shared" si="2"/>
        <v>1259184</v>
      </c>
      <c r="CO49" s="21">
        <f t="shared" si="3"/>
        <v>1259184</v>
      </c>
      <c r="CP49" s="27">
        <f t="shared" si="4"/>
        <v>0</v>
      </c>
    </row>
    <row r="50" spans="1:94" x14ac:dyDescent="0.25">
      <c r="A50" s="18">
        <v>12</v>
      </c>
      <c r="B50" s="18" t="s">
        <v>8</v>
      </c>
      <c r="C50" s="18">
        <v>758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>
        <v>758</v>
      </c>
      <c r="W50" s="18">
        <v>758</v>
      </c>
      <c r="X50" s="18">
        <v>1569</v>
      </c>
      <c r="Y50" s="18">
        <v>1189302</v>
      </c>
      <c r="Z50" s="18">
        <v>1700</v>
      </c>
      <c r="AA50" s="18">
        <v>1288600</v>
      </c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20">
        <f t="shared" si="5"/>
        <v>1569</v>
      </c>
      <c r="CK50" s="20">
        <f t="shared" si="6"/>
        <v>1700</v>
      </c>
      <c r="CL50" s="18" t="s">
        <v>72</v>
      </c>
      <c r="CN50" s="21">
        <f t="shared" si="2"/>
        <v>1288600</v>
      </c>
      <c r="CO50" s="21">
        <f t="shared" si="3"/>
        <v>1288600</v>
      </c>
      <c r="CP50" s="27">
        <f t="shared" si="4"/>
        <v>0</v>
      </c>
    </row>
    <row r="51" spans="1:94" x14ac:dyDescent="0.25">
      <c r="A51" s="18">
        <v>13</v>
      </c>
      <c r="B51" s="18" t="s">
        <v>6</v>
      </c>
      <c r="C51" s="18">
        <v>1172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>
        <v>1172</v>
      </c>
      <c r="BG51" s="18">
        <v>1172</v>
      </c>
      <c r="BH51" s="18"/>
      <c r="BI51" s="18"/>
      <c r="BJ51" s="18">
        <v>1020</v>
      </c>
      <c r="BK51" s="18">
        <v>1195440</v>
      </c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>
        <v>1172</v>
      </c>
      <c r="CE51" s="18">
        <v>1172</v>
      </c>
      <c r="CF51" s="18">
        <v>1620</v>
      </c>
      <c r="CG51" s="18">
        <v>1898640</v>
      </c>
      <c r="CH51" s="18">
        <v>2008.7999228989977</v>
      </c>
      <c r="CI51" s="18">
        <v>2354313.5096376254</v>
      </c>
      <c r="CJ51" s="20">
        <f t="shared" si="5"/>
        <v>1620</v>
      </c>
      <c r="CK51" s="20">
        <f t="shared" si="6"/>
        <v>1020</v>
      </c>
      <c r="CL51" s="18" t="s">
        <v>75</v>
      </c>
      <c r="CN51" s="21">
        <f t="shared" si="2"/>
        <v>1195440</v>
      </c>
      <c r="CO51" s="21">
        <f t="shared" si="3"/>
        <v>1195440</v>
      </c>
      <c r="CP51" s="27">
        <f t="shared" si="4"/>
        <v>0</v>
      </c>
    </row>
    <row r="52" spans="1:94" x14ac:dyDescent="0.25">
      <c r="A52" s="18">
        <v>13</v>
      </c>
      <c r="B52" s="18" t="s">
        <v>9</v>
      </c>
      <c r="C52" s="18">
        <v>577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>
        <v>577</v>
      </c>
      <c r="BG52" s="18">
        <v>577</v>
      </c>
      <c r="BH52" s="18"/>
      <c r="BI52" s="18"/>
      <c r="BJ52" s="18">
        <v>1240</v>
      </c>
      <c r="BK52" s="18">
        <v>715480</v>
      </c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>
        <v>577</v>
      </c>
      <c r="CE52" s="18">
        <v>577</v>
      </c>
      <c r="CF52" s="18">
        <v>1620</v>
      </c>
      <c r="CG52" s="18">
        <v>934740</v>
      </c>
      <c r="CH52" s="18">
        <v>2009</v>
      </c>
      <c r="CI52" s="18">
        <v>1159076</v>
      </c>
      <c r="CJ52" s="20">
        <f t="shared" si="5"/>
        <v>1620</v>
      </c>
      <c r="CK52" s="20">
        <f t="shared" si="6"/>
        <v>1240</v>
      </c>
      <c r="CL52" s="18" t="s">
        <v>75</v>
      </c>
      <c r="CN52" s="21">
        <f t="shared" si="2"/>
        <v>715480</v>
      </c>
      <c r="CO52" s="21">
        <f t="shared" si="3"/>
        <v>715480</v>
      </c>
      <c r="CP52" s="27">
        <f t="shared" si="4"/>
        <v>0</v>
      </c>
    </row>
    <row r="53" spans="1:94" x14ac:dyDescent="0.25">
      <c r="A53" s="18">
        <v>13</v>
      </c>
      <c r="B53" s="18" t="s">
        <v>7</v>
      </c>
      <c r="C53" s="18">
        <v>1943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>
        <v>1943</v>
      </c>
      <c r="Q53" s="18">
        <v>1943</v>
      </c>
      <c r="R53" s="18">
        <v>533</v>
      </c>
      <c r="S53" s="18">
        <v>1035619</v>
      </c>
      <c r="T53" s="18">
        <v>592</v>
      </c>
      <c r="U53" s="18">
        <v>1150256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>
        <v>1943</v>
      </c>
      <c r="BG53" s="18">
        <v>1943</v>
      </c>
      <c r="BH53" s="18"/>
      <c r="BI53" s="18"/>
      <c r="BJ53" s="18">
        <v>450</v>
      </c>
      <c r="BK53" s="18">
        <v>874350</v>
      </c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>
        <v>1943</v>
      </c>
      <c r="CE53" s="18">
        <v>1943</v>
      </c>
      <c r="CF53" s="18">
        <v>470</v>
      </c>
      <c r="CG53" s="18">
        <v>913210</v>
      </c>
      <c r="CH53" s="18">
        <v>582</v>
      </c>
      <c r="CI53" s="18">
        <v>1132380</v>
      </c>
      <c r="CJ53" s="20">
        <f t="shared" si="5"/>
        <v>470</v>
      </c>
      <c r="CK53" s="20">
        <f t="shared" si="6"/>
        <v>450</v>
      </c>
      <c r="CL53" s="18" t="s">
        <v>75</v>
      </c>
      <c r="CN53" s="21">
        <f t="shared" si="2"/>
        <v>874350</v>
      </c>
      <c r="CO53" s="21">
        <f t="shared" si="3"/>
        <v>874350</v>
      </c>
      <c r="CP53" s="27">
        <f t="shared" si="4"/>
        <v>0</v>
      </c>
    </row>
    <row r="54" spans="1:94" x14ac:dyDescent="0.25">
      <c r="A54" s="18">
        <v>13</v>
      </c>
      <c r="B54" s="18" t="s">
        <v>8</v>
      </c>
      <c r="C54" s="18">
        <v>693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>
        <v>693</v>
      </c>
      <c r="BG54" s="18">
        <v>693</v>
      </c>
      <c r="BH54" s="18"/>
      <c r="BI54" s="18"/>
      <c r="BJ54" s="18">
        <v>1250</v>
      </c>
      <c r="BK54" s="18">
        <v>866250</v>
      </c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>
        <v>693</v>
      </c>
      <c r="CE54" s="18">
        <v>693</v>
      </c>
      <c r="CF54" s="18">
        <v>1620</v>
      </c>
      <c r="CG54" s="18">
        <v>1122660</v>
      </c>
      <c r="CH54" s="18">
        <v>2009</v>
      </c>
      <c r="CI54" s="18">
        <v>1392098</v>
      </c>
      <c r="CJ54" s="20">
        <f t="shared" si="5"/>
        <v>1620</v>
      </c>
      <c r="CK54" s="20">
        <f t="shared" si="6"/>
        <v>1250</v>
      </c>
      <c r="CL54" s="18" t="s">
        <v>75</v>
      </c>
      <c r="CN54" s="21">
        <f t="shared" si="2"/>
        <v>866250</v>
      </c>
      <c r="CO54" s="21">
        <f t="shared" si="3"/>
        <v>866250</v>
      </c>
      <c r="CP54" s="27">
        <f t="shared" si="4"/>
        <v>0</v>
      </c>
    </row>
    <row r="55" spans="1:94" x14ac:dyDescent="0.25">
      <c r="A55" s="18">
        <v>14</v>
      </c>
      <c r="B55" s="18" t="s">
        <v>6</v>
      </c>
      <c r="C55" s="18">
        <v>1148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20"/>
      <c r="CK55" s="20"/>
      <c r="CL55" s="18" t="s">
        <v>77</v>
      </c>
      <c r="CN55" s="21">
        <f t="shared" si="2"/>
        <v>0</v>
      </c>
      <c r="CO55" s="21">
        <f t="shared" si="3"/>
        <v>0</v>
      </c>
      <c r="CP55" s="27">
        <f t="shared" si="4"/>
        <v>0</v>
      </c>
    </row>
    <row r="56" spans="1:94" x14ac:dyDescent="0.25">
      <c r="A56" s="18">
        <v>14</v>
      </c>
      <c r="B56" s="18" t="s">
        <v>9</v>
      </c>
      <c r="C56" s="18">
        <v>566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20"/>
      <c r="CK56" s="20"/>
      <c r="CL56" s="18" t="s">
        <v>77</v>
      </c>
      <c r="CN56" s="21">
        <f t="shared" si="2"/>
        <v>0</v>
      </c>
      <c r="CO56" s="21">
        <f t="shared" si="3"/>
        <v>0</v>
      </c>
      <c r="CP56" s="27">
        <f t="shared" si="4"/>
        <v>0</v>
      </c>
    </row>
    <row r="57" spans="1:94" x14ac:dyDescent="0.25">
      <c r="A57" s="18">
        <v>14</v>
      </c>
      <c r="B57" s="18" t="s">
        <v>7</v>
      </c>
      <c r="C57" s="18">
        <v>1904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>
        <v>1904</v>
      </c>
      <c r="Q57" s="18">
        <v>1904</v>
      </c>
      <c r="R57" s="18">
        <v>533</v>
      </c>
      <c r="S57" s="18">
        <v>1014832</v>
      </c>
      <c r="T57" s="18">
        <v>592</v>
      </c>
      <c r="U57" s="18">
        <v>1127168</v>
      </c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20">
        <f>MIN(F57,R57,X57,AD57,AJ57,AP57,AV57,BB57,BH57,BN57,BT57,BZ57,CF57,L57)</f>
        <v>533</v>
      </c>
      <c r="CK57" s="20">
        <f>MIN(H57,T57,Z57,AF57,AL57,AR57,AX57,BD57,BJ57,BP57,BV57,CB57,CH57,N57)</f>
        <v>592</v>
      </c>
      <c r="CL57" s="18" t="s">
        <v>76</v>
      </c>
      <c r="CN57" s="21">
        <f t="shared" si="2"/>
        <v>1127168</v>
      </c>
      <c r="CO57" s="21">
        <f t="shared" si="3"/>
        <v>1127168</v>
      </c>
      <c r="CP57" s="27">
        <f t="shared" si="4"/>
        <v>0</v>
      </c>
    </row>
    <row r="58" spans="1:94" x14ac:dyDescent="0.25">
      <c r="A58" s="18">
        <v>14</v>
      </c>
      <c r="B58" s="18" t="s">
        <v>8</v>
      </c>
      <c r="C58" s="18">
        <v>679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20"/>
      <c r="CK58" s="20"/>
      <c r="CL58" s="18" t="s">
        <v>77</v>
      </c>
      <c r="CN58" s="21">
        <f t="shared" si="2"/>
        <v>0</v>
      </c>
      <c r="CO58" s="21">
        <f t="shared" si="3"/>
        <v>0</v>
      </c>
      <c r="CP58" s="27">
        <f t="shared" si="4"/>
        <v>0</v>
      </c>
    </row>
    <row r="59" spans="1:94" x14ac:dyDescent="0.25">
      <c r="A59" s="18">
        <v>15</v>
      </c>
      <c r="B59" s="18" t="s">
        <v>6</v>
      </c>
      <c r="C59" s="18">
        <v>911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>
        <v>911</v>
      </c>
      <c r="BA59" s="18">
        <v>911</v>
      </c>
      <c r="BB59" s="18">
        <v>1199</v>
      </c>
      <c r="BC59" s="18">
        <v>1092289</v>
      </c>
      <c r="BD59" s="18">
        <v>1299</v>
      </c>
      <c r="BE59" s="18">
        <v>1183389</v>
      </c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20">
        <f t="shared" ref="CJ59:CJ88" si="7">MIN(F59,R59,X59,AD59,AJ59,AP59,AV59,BB59,BH59,BN59,BT59,BZ59,CF59,L59)</f>
        <v>1199</v>
      </c>
      <c r="CK59" s="20">
        <f t="shared" ref="CK59:CK88" si="8">MIN(H59,T59,Z59,AF59,AL59,AR59,AX59,BD59,BJ59,BP59,BV59,CB59,CH59,N59)</f>
        <v>1299</v>
      </c>
      <c r="CL59" s="18" t="s">
        <v>78</v>
      </c>
      <c r="CN59" s="21">
        <f t="shared" si="2"/>
        <v>1183389</v>
      </c>
      <c r="CO59" s="21">
        <f t="shared" si="3"/>
        <v>1183389</v>
      </c>
      <c r="CP59" s="27">
        <f t="shared" si="4"/>
        <v>0</v>
      </c>
    </row>
    <row r="60" spans="1:94" x14ac:dyDescent="0.25">
      <c r="A60" s="18">
        <v>15</v>
      </c>
      <c r="B60" s="18" t="s">
        <v>9</v>
      </c>
      <c r="C60" s="18">
        <v>449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>
        <v>449</v>
      </c>
      <c r="BA60" s="18">
        <v>449</v>
      </c>
      <c r="BB60" s="18">
        <v>1299</v>
      </c>
      <c r="BC60" s="18">
        <v>583251</v>
      </c>
      <c r="BD60" s="18">
        <v>1399</v>
      </c>
      <c r="BE60" s="18">
        <v>628151</v>
      </c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20">
        <f t="shared" si="7"/>
        <v>1299</v>
      </c>
      <c r="CK60" s="20">
        <f t="shared" si="8"/>
        <v>1399</v>
      </c>
      <c r="CL60" s="18" t="s">
        <v>78</v>
      </c>
      <c r="CN60" s="21">
        <f t="shared" si="2"/>
        <v>628151</v>
      </c>
      <c r="CO60" s="21">
        <f t="shared" si="3"/>
        <v>628151</v>
      </c>
      <c r="CP60" s="27">
        <f t="shared" si="4"/>
        <v>0</v>
      </c>
    </row>
    <row r="61" spans="1:94" x14ac:dyDescent="0.25">
      <c r="A61" s="18">
        <v>15</v>
      </c>
      <c r="B61" s="18" t="s">
        <v>7</v>
      </c>
      <c r="C61" s="18">
        <v>1510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>
        <v>1510</v>
      </c>
      <c r="Q61" s="18">
        <v>1510</v>
      </c>
      <c r="R61" s="18">
        <v>533</v>
      </c>
      <c r="S61" s="18">
        <v>804830</v>
      </c>
      <c r="T61" s="18">
        <v>592</v>
      </c>
      <c r="U61" s="18">
        <v>893920</v>
      </c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>
        <v>1510</v>
      </c>
      <c r="BA61" s="18">
        <v>1510</v>
      </c>
      <c r="BB61" s="18">
        <v>450</v>
      </c>
      <c r="BC61" s="18">
        <v>679500</v>
      </c>
      <c r="BD61" s="18">
        <v>500</v>
      </c>
      <c r="BE61" s="18">
        <v>755000</v>
      </c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20">
        <f t="shared" si="7"/>
        <v>450</v>
      </c>
      <c r="CK61" s="20">
        <f t="shared" si="8"/>
        <v>500</v>
      </c>
      <c r="CL61" s="18" t="s">
        <v>78</v>
      </c>
      <c r="CN61" s="21">
        <f t="shared" si="2"/>
        <v>755000</v>
      </c>
      <c r="CO61" s="21">
        <f t="shared" si="3"/>
        <v>755000</v>
      </c>
      <c r="CP61" s="27">
        <f t="shared" si="4"/>
        <v>0</v>
      </c>
    </row>
    <row r="62" spans="1:94" x14ac:dyDescent="0.25">
      <c r="A62" s="18">
        <v>15</v>
      </c>
      <c r="B62" s="18" t="s">
        <v>8</v>
      </c>
      <c r="C62" s="18">
        <v>538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>
        <v>538</v>
      </c>
      <c r="BA62" s="18">
        <v>538</v>
      </c>
      <c r="BB62" s="18">
        <v>1399</v>
      </c>
      <c r="BC62" s="18">
        <v>752662</v>
      </c>
      <c r="BD62" s="18">
        <v>1499</v>
      </c>
      <c r="BE62" s="18">
        <v>806462</v>
      </c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20">
        <f t="shared" si="7"/>
        <v>1399</v>
      </c>
      <c r="CK62" s="20">
        <f t="shared" si="8"/>
        <v>1499</v>
      </c>
      <c r="CL62" s="18" t="s">
        <v>78</v>
      </c>
      <c r="CN62" s="21">
        <f t="shared" si="2"/>
        <v>806462</v>
      </c>
      <c r="CO62" s="21">
        <f t="shared" si="3"/>
        <v>806462</v>
      </c>
      <c r="CP62" s="27">
        <f t="shared" si="4"/>
        <v>0</v>
      </c>
    </row>
    <row r="63" spans="1:94" x14ac:dyDescent="0.25">
      <c r="A63" s="18">
        <v>16</v>
      </c>
      <c r="B63" s="18" t="s">
        <v>24</v>
      </c>
      <c r="C63" s="18">
        <v>14021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>
        <v>14021</v>
      </c>
      <c r="BS63" s="18">
        <v>14021</v>
      </c>
      <c r="BT63" s="18">
        <v>330</v>
      </c>
      <c r="BU63" s="18">
        <v>4626930</v>
      </c>
      <c r="BV63" s="18">
        <v>350</v>
      </c>
      <c r="BW63" s="18">
        <v>4907350</v>
      </c>
      <c r="BX63" s="18"/>
      <c r="BY63" s="18"/>
      <c r="BZ63" s="18"/>
      <c r="CA63" s="18"/>
      <c r="CB63" s="18"/>
      <c r="CC63" s="18"/>
      <c r="CD63" s="18">
        <v>14021</v>
      </c>
      <c r="CE63" s="18">
        <v>14021</v>
      </c>
      <c r="CF63" s="18">
        <v>330</v>
      </c>
      <c r="CG63" s="18">
        <v>4626930</v>
      </c>
      <c r="CH63" s="18">
        <v>409</v>
      </c>
      <c r="CI63" s="18">
        <v>5737393</v>
      </c>
      <c r="CJ63" s="20">
        <f t="shared" si="7"/>
        <v>330</v>
      </c>
      <c r="CK63" s="20">
        <f t="shared" si="8"/>
        <v>350</v>
      </c>
      <c r="CL63" s="18" t="s">
        <v>79</v>
      </c>
      <c r="CN63" s="21">
        <f t="shared" si="2"/>
        <v>4907350</v>
      </c>
      <c r="CO63" s="21">
        <f t="shared" si="3"/>
        <v>4907350</v>
      </c>
      <c r="CP63" s="27">
        <f t="shared" si="4"/>
        <v>0</v>
      </c>
    </row>
    <row r="64" spans="1:94" x14ac:dyDescent="0.25">
      <c r="A64" s="18">
        <v>16</v>
      </c>
      <c r="B64" s="18" t="s">
        <v>25</v>
      </c>
      <c r="C64" s="18">
        <v>341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>
        <v>341</v>
      </c>
      <c r="BS64" s="18">
        <v>341</v>
      </c>
      <c r="BT64" s="18">
        <v>330</v>
      </c>
      <c r="BU64" s="18">
        <v>112530</v>
      </c>
      <c r="BV64" s="18">
        <v>350</v>
      </c>
      <c r="BW64" s="18">
        <v>119350</v>
      </c>
      <c r="BX64" s="18"/>
      <c r="BY64" s="18"/>
      <c r="BZ64" s="18"/>
      <c r="CA64" s="18"/>
      <c r="CB64" s="18"/>
      <c r="CC64" s="18"/>
      <c r="CD64" s="18">
        <v>341</v>
      </c>
      <c r="CE64" s="18">
        <v>341</v>
      </c>
      <c r="CF64" s="18">
        <v>330</v>
      </c>
      <c r="CG64" s="18">
        <v>112530</v>
      </c>
      <c r="CH64" s="18">
        <v>409</v>
      </c>
      <c r="CI64" s="18">
        <v>139537</v>
      </c>
      <c r="CJ64" s="20">
        <f t="shared" si="7"/>
        <v>330</v>
      </c>
      <c r="CK64" s="20">
        <f t="shared" si="8"/>
        <v>350</v>
      </c>
      <c r="CL64" s="18" t="s">
        <v>79</v>
      </c>
      <c r="CN64" s="21">
        <f t="shared" si="2"/>
        <v>119350</v>
      </c>
      <c r="CO64" s="21">
        <f t="shared" si="3"/>
        <v>119350</v>
      </c>
      <c r="CP64" s="27">
        <f t="shared" si="4"/>
        <v>0</v>
      </c>
    </row>
    <row r="65" spans="1:94" x14ac:dyDescent="0.25">
      <c r="A65" s="18">
        <v>17</v>
      </c>
      <c r="B65" s="18" t="s">
        <v>24</v>
      </c>
      <c r="C65" s="18">
        <v>1380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>
        <v>1380</v>
      </c>
      <c r="BS65" s="18">
        <v>1380</v>
      </c>
      <c r="BT65" s="18">
        <v>330</v>
      </c>
      <c r="BU65" s="18">
        <v>455400</v>
      </c>
      <c r="BV65" s="18">
        <v>350</v>
      </c>
      <c r="BW65" s="18">
        <v>483000</v>
      </c>
      <c r="BX65" s="18"/>
      <c r="BY65" s="18"/>
      <c r="BZ65" s="18"/>
      <c r="CA65" s="18"/>
      <c r="CB65" s="18"/>
      <c r="CC65" s="18"/>
      <c r="CD65" s="18">
        <v>1380</v>
      </c>
      <c r="CE65" s="18">
        <v>1380</v>
      </c>
      <c r="CF65" s="18">
        <v>330</v>
      </c>
      <c r="CG65" s="18">
        <v>455400</v>
      </c>
      <c r="CH65" s="18">
        <v>409</v>
      </c>
      <c r="CI65" s="18">
        <v>564696</v>
      </c>
      <c r="CJ65" s="20">
        <f t="shared" si="7"/>
        <v>330</v>
      </c>
      <c r="CK65" s="20">
        <f t="shared" si="8"/>
        <v>350</v>
      </c>
      <c r="CL65" s="18" t="s">
        <v>79</v>
      </c>
      <c r="CN65" s="21">
        <f t="shared" si="2"/>
        <v>483000</v>
      </c>
      <c r="CO65" s="21">
        <f t="shared" si="3"/>
        <v>483000</v>
      </c>
      <c r="CP65" s="27">
        <f t="shared" si="4"/>
        <v>0</v>
      </c>
    </row>
    <row r="66" spans="1:94" x14ac:dyDescent="0.25">
      <c r="A66" s="18">
        <v>17</v>
      </c>
      <c r="B66" s="18" t="s">
        <v>25</v>
      </c>
      <c r="C66" s="18">
        <v>39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>
        <v>39</v>
      </c>
      <c r="BS66" s="18">
        <v>39</v>
      </c>
      <c r="BT66" s="18">
        <v>330</v>
      </c>
      <c r="BU66" s="18">
        <v>12870</v>
      </c>
      <c r="BV66" s="18">
        <v>350</v>
      </c>
      <c r="BW66" s="18">
        <v>13650</v>
      </c>
      <c r="BX66" s="18"/>
      <c r="BY66" s="18"/>
      <c r="BZ66" s="18"/>
      <c r="CA66" s="18"/>
      <c r="CB66" s="18"/>
      <c r="CC66" s="18"/>
      <c r="CD66" s="18">
        <v>39</v>
      </c>
      <c r="CE66" s="18">
        <v>39</v>
      </c>
      <c r="CF66" s="18">
        <v>330</v>
      </c>
      <c r="CG66" s="18">
        <v>12870</v>
      </c>
      <c r="CH66" s="18">
        <v>409</v>
      </c>
      <c r="CI66" s="18">
        <v>15958</v>
      </c>
      <c r="CJ66" s="20">
        <f t="shared" si="7"/>
        <v>330</v>
      </c>
      <c r="CK66" s="20">
        <f t="shared" si="8"/>
        <v>350</v>
      </c>
      <c r="CL66" s="18" t="s">
        <v>79</v>
      </c>
      <c r="CN66" s="21">
        <f t="shared" si="2"/>
        <v>13650</v>
      </c>
      <c r="CO66" s="21">
        <f t="shared" si="3"/>
        <v>13650</v>
      </c>
      <c r="CP66" s="27">
        <f t="shared" si="4"/>
        <v>0</v>
      </c>
    </row>
    <row r="67" spans="1:94" x14ac:dyDescent="0.25">
      <c r="A67" s="18">
        <v>18</v>
      </c>
      <c r="B67" s="18" t="s">
        <v>24</v>
      </c>
      <c r="C67" s="18">
        <v>916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>
        <v>916</v>
      </c>
      <c r="BS67" s="18">
        <v>916</v>
      </c>
      <c r="BT67" s="18">
        <v>330</v>
      </c>
      <c r="BU67" s="18">
        <v>302280</v>
      </c>
      <c r="BV67" s="18">
        <v>350</v>
      </c>
      <c r="BW67" s="18">
        <v>320600</v>
      </c>
      <c r="BX67" s="18"/>
      <c r="BY67" s="18"/>
      <c r="BZ67" s="18"/>
      <c r="CA67" s="18"/>
      <c r="CB67" s="18"/>
      <c r="CC67" s="18"/>
      <c r="CD67" s="18">
        <v>916</v>
      </c>
      <c r="CE67" s="18">
        <v>916</v>
      </c>
      <c r="CF67" s="18">
        <v>330</v>
      </c>
      <c r="CG67" s="18">
        <v>302280</v>
      </c>
      <c r="CH67" s="18">
        <v>409</v>
      </c>
      <c r="CI67" s="18">
        <v>374827</v>
      </c>
      <c r="CJ67" s="20">
        <f t="shared" si="7"/>
        <v>330</v>
      </c>
      <c r="CK67" s="20">
        <f t="shared" si="8"/>
        <v>350</v>
      </c>
      <c r="CL67" s="18" t="s">
        <v>79</v>
      </c>
      <c r="CN67" s="21">
        <f t="shared" si="2"/>
        <v>320600</v>
      </c>
      <c r="CO67" s="21">
        <f t="shared" si="3"/>
        <v>320600</v>
      </c>
      <c r="CP67" s="27">
        <f t="shared" si="4"/>
        <v>0</v>
      </c>
    </row>
    <row r="68" spans="1:94" x14ac:dyDescent="0.25">
      <c r="A68" s="18">
        <v>18</v>
      </c>
      <c r="B68" s="18" t="s">
        <v>25</v>
      </c>
      <c r="C68" s="18">
        <v>28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>
        <v>28</v>
      </c>
      <c r="BS68" s="18">
        <v>28</v>
      </c>
      <c r="BT68" s="18">
        <v>330</v>
      </c>
      <c r="BU68" s="18">
        <v>9240</v>
      </c>
      <c r="BV68" s="18">
        <v>350</v>
      </c>
      <c r="BW68" s="18">
        <v>9800</v>
      </c>
      <c r="BX68" s="18"/>
      <c r="BY68" s="18"/>
      <c r="BZ68" s="18"/>
      <c r="CA68" s="18"/>
      <c r="CB68" s="18"/>
      <c r="CC68" s="18"/>
      <c r="CD68" s="18">
        <v>28</v>
      </c>
      <c r="CE68" s="18">
        <v>28</v>
      </c>
      <c r="CF68" s="18">
        <v>330</v>
      </c>
      <c r="CG68" s="18">
        <v>9240</v>
      </c>
      <c r="CH68" s="18">
        <v>409</v>
      </c>
      <c r="CI68" s="18">
        <v>11458</v>
      </c>
      <c r="CJ68" s="20">
        <f t="shared" si="7"/>
        <v>330</v>
      </c>
      <c r="CK68" s="20">
        <f t="shared" si="8"/>
        <v>350</v>
      </c>
      <c r="CL68" s="18" t="s">
        <v>79</v>
      </c>
      <c r="CN68" s="21">
        <f t="shared" ref="CN68:CN131" si="9">MIN(I68,O68,AA68,AG68,AM68,AS68,AY68,BE68,BK68,BQ68,BW68,CC68,CI68,U68)</f>
        <v>9800</v>
      </c>
      <c r="CO68" s="21">
        <f t="shared" ref="CO68:CO131" si="10">+C68*CK68</f>
        <v>9800</v>
      </c>
      <c r="CP68" s="27">
        <f t="shared" ref="CP68:CP131" si="11">+CN68-CO68</f>
        <v>0</v>
      </c>
    </row>
    <row r="69" spans="1:94" x14ac:dyDescent="0.25">
      <c r="A69" s="18">
        <v>19</v>
      </c>
      <c r="B69" s="18" t="s">
        <v>24</v>
      </c>
      <c r="C69" s="18">
        <v>772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>
        <v>772</v>
      </c>
      <c r="BS69" s="18">
        <v>772</v>
      </c>
      <c r="BT69" s="18">
        <v>330</v>
      </c>
      <c r="BU69" s="18">
        <v>254760</v>
      </c>
      <c r="BV69" s="18">
        <v>350</v>
      </c>
      <c r="BW69" s="18">
        <v>270200</v>
      </c>
      <c r="BX69" s="18"/>
      <c r="BY69" s="18"/>
      <c r="BZ69" s="18"/>
      <c r="CA69" s="18"/>
      <c r="CB69" s="18"/>
      <c r="CC69" s="18"/>
      <c r="CD69" s="18">
        <v>772</v>
      </c>
      <c r="CE69" s="18">
        <v>772</v>
      </c>
      <c r="CF69" s="18">
        <v>330</v>
      </c>
      <c r="CG69" s="18">
        <v>254760</v>
      </c>
      <c r="CH69" s="18">
        <v>409</v>
      </c>
      <c r="CI69" s="18">
        <v>315902</v>
      </c>
      <c r="CJ69" s="20">
        <f t="shared" si="7"/>
        <v>330</v>
      </c>
      <c r="CK69" s="20">
        <f t="shared" si="8"/>
        <v>350</v>
      </c>
      <c r="CL69" s="18" t="s">
        <v>79</v>
      </c>
      <c r="CN69" s="21">
        <f t="shared" si="9"/>
        <v>270200</v>
      </c>
      <c r="CO69" s="21">
        <f t="shared" si="10"/>
        <v>270200</v>
      </c>
      <c r="CP69" s="27">
        <f t="shared" si="11"/>
        <v>0</v>
      </c>
    </row>
    <row r="70" spans="1:94" x14ac:dyDescent="0.25">
      <c r="A70" s="18">
        <v>19</v>
      </c>
      <c r="B70" s="18" t="s">
        <v>25</v>
      </c>
      <c r="C70" s="18">
        <v>21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>
        <v>21</v>
      </c>
      <c r="BS70" s="18">
        <v>21</v>
      </c>
      <c r="BT70" s="18">
        <v>330</v>
      </c>
      <c r="BU70" s="18">
        <v>6930</v>
      </c>
      <c r="BV70" s="18">
        <v>350</v>
      </c>
      <c r="BW70" s="18">
        <v>7350</v>
      </c>
      <c r="BX70" s="18"/>
      <c r="BY70" s="18"/>
      <c r="BZ70" s="18"/>
      <c r="CA70" s="18"/>
      <c r="CB70" s="18"/>
      <c r="CC70" s="18"/>
      <c r="CD70" s="18">
        <v>21</v>
      </c>
      <c r="CE70" s="18">
        <v>21</v>
      </c>
      <c r="CF70" s="18">
        <v>330</v>
      </c>
      <c r="CG70" s="18">
        <v>6930</v>
      </c>
      <c r="CH70" s="18">
        <v>409</v>
      </c>
      <c r="CI70" s="18">
        <v>8593</v>
      </c>
      <c r="CJ70" s="20">
        <f t="shared" si="7"/>
        <v>330</v>
      </c>
      <c r="CK70" s="20">
        <f t="shared" si="8"/>
        <v>350</v>
      </c>
      <c r="CL70" s="18" t="s">
        <v>79</v>
      </c>
      <c r="CN70" s="21">
        <f t="shared" si="9"/>
        <v>7350</v>
      </c>
      <c r="CO70" s="21">
        <f t="shared" si="10"/>
        <v>7350</v>
      </c>
      <c r="CP70" s="27">
        <f t="shared" si="11"/>
        <v>0</v>
      </c>
    </row>
    <row r="71" spans="1:94" x14ac:dyDescent="0.25">
      <c r="A71" s="18">
        <v>20</v>
      </c>
      <c r="B71" s="18" t="s">
        <v>24</v>
      </c>
      <c r="C71" s="18">
        <v>585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>
        <v>585</v>
      </c>
      <c r="BS71" s="18">
        <v>585</v>
      </c>
      <c r="BT71" s="18">
        <v>330</v>
      </c>
      <c r="BU71" s="18">
        <v>193050</v>
      </c>
      <c r="BV71" s="18">
        <v>350</v>
      </c>
      <c r="BW71" s="18">
        <v>204750</v>
      </c>
      <c r="BX71" s="18"/>
      <c r="BY71" s="18"/>
      <c r="BZ71" s="18"/>
      <c r="CA71" s="18"/>
      <c r="CB71" s="18"/>
      <c r="CC71" s="18"/>
      <c r="CD71" s="18">
        <v>585</v>
      </c>
      <c r="CE71" s="18">
        <v>585</v>
      </c>
      <c r="CF71" s="18">
        <v>330</v>
      </c>
      <c r="CG71" s="18">
        <v>193050</v>
      </c>
      <c r="CH71" s="18">
        <v>409</v>
      </c>
      <c r="CI71" s="18">
        <v>239382</v>
      </c>
      <c r="CJ71" s="20">
        <f t="shared" si="7"/>
        <v>330</v>
      </c>
      <c r="CK71" s="20">
        <f t="shared" si="8"/>
        <v>350</v>
      </c>
      <c r="CL71" s="18" t="s">
        <v>79</v>
      </c>
      <c r="CN71" s="21">
        <f t="shared" si="9"/>
        <v>204750</v>
      </c>
      <c r="CO71" s="21">
        <f t="shared" si="10"/>
        <v>204750</v>
      </c>
      <c r="CP71" s="27">
        <f t="shared" si="11"/>
        <v>0</v>
      </c>
    </row>
    <row r="72" spans="1:94" x14ac:dyDescent="0.25">
      <c r="A72" s="18">
        <v>20</v>
      </c>
      <c r="B72" s="18" t="s">
        <v>25</v>
      </c>
      <c r="C72" s="18">
        <v>18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>
        <v>18</v>
      </c>
      <c r="BS72" s="18">
        <v>18</v>
      </c>
      <c r="BT72" s="18">
        <v>330</v>
      </c>
      <c r="BU72" s="18">
        <v>5940</v>
      </c>
      <c r="BV72" s="18">
        <v>350</v>
      </c>
      <c r="BW72" s="18">
        <v>6300</v>
      </c>
      <c r="BX72" s="18"/>
      <c r="BY72" s="18"/>
      <c r="BZ72" s="18"/>
      <c r="CA72" s="18"/>
      <c r="CB72" s="18"/>
      <c r="CC72" s="18"/>
      <c r="CD72" s="18">
        <v>18</v>
      </c>
      <c r="CE72" s="18">
        <v>18</v>
      </c>
      <c r="CF72" s="18">
        <v>330</v>
      </c>
      <c r="CG72" s="18">
        <v>5940</v>
      </c>
      <c r="CH72" s="18">
        <v>409</v>
      </c>
      <c r="CI72" s="18">
        <v>7365</v>
      </c>
      <c r="CJ72" s="20">
        <f t="shared" si="7"/>
        <v>330</v>
      </c>
      <c r="CK72" s="20">
        <f t="shared" si="8"/>
        <v>350</v>
      </c>
      <c r="CL72" s="18" t="s">
        <v>79</v>
      </c>
      <c r="CN72" s="21">
        <f t="shared" si="9"/>
        <v>6300</v>
      </c>
      <c r="CO72" s="21">
        <f t="shared" si="10"/>
        <v>6300</v>
      </c>
      <c r="CP72" s="27">
        <f t="shared" si="11"/>
        <v>0</v>
      </c>
    </row>
    <row r="73" spans="1:94" x14ac:dyDescent="0.25">
      <c r="A73" s="18">
        <v>21</v>
      </c>
      <c r="B73" s="18" t="s">
        <v>24</v>
      </c>
      <c r="C73" s="18">
        <v>221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>
        <v>221</v>
      </c>
      <c r="BS73" s="18">
        <v>221</v>
      </c>
      <c r="BT73" s="18">
        <v>330</v>
      </c>
      <c r="BU73" s="18">
        <v>72930</v>
      </c>
      <c r="BV73" s="18">
        <v>350</v>
      </c>
      <c r="BW73" s="18">
        <v>77350</v>
      </c>
      <c r="BX73" s="18"/>
      <c r="BY73" s="18"/>
      <c r="BZ73" s="18"/>
      <c r="CA73" s="18"/>
      <c r="CB73" s="18"/>
      <c r="CC73" s="18"/>
      <c r="CD73" s="18">
        <v>221</v>
      </c>
      <c r="CE73" s="18">
        <v>221</v>
      </c>
      <c r="CF73" s="18">
        <v>330</v>
      </c>
      <c r="CG73" s="18">
        <v>72930</v>
      </c>
      <c r="CH73" s="18">
        <v>409</v>
      </c>
      <c r="CI73" s="18">
        <v>90433</v>
      </c>
      <c r="CJ73" s="20">
        <f t="shared" si="7"/>
        <v>330</v>
      </c>
      <c r="CK73" s="20">
        <f t="shared" si="8"/>
        <v>350</v>
      </c>
      <c r="CL73" s="18" t="s">
        <v>79</v>
      </c>
      <c r="CN73" s="21">
        <f t="shared" si="9"/>
        <v>77350</v>
      </c>
      <c r="CO73" s="21">
        <f t="shared" si="10"/>
        <v>77350</v>
      </c>
      <c r="CP73" s="27">
        <f t="shared" si="11"/>
        <v>0</v>
      </c>
    </row>
    <row r="74" spans="1:94" x14ac:dyDescent="0.25">
      <c r="A74" s="18">
        <v>21</v>
      </c>
      <c r="B74" s="18" t="s">
        <v>25</v>
      </c>
      <c r="C74" s="18">
        <v>10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>
        <v>10</v>
      </c>
      <c r="BS74" s="18">
        <v>10</v>
      </c>
      <c r="BT74" s="18">
        <v>330</v>
      </c>
      <c r="BU74" s="18">
        <v>3300</v>
      </c>
      <c r="BV74" s="18">
        <v>350</v>
      </c>
      <c r="BW74" s="18">
        <v>3500</v>
      </c>
      <c r="BX74" s="18"/>
      <c r="BY74" s="18"/>
      <c r="BZ74" s="18"/>
      <c r="CA74" s="18"/>
      <c r="CB74" s="18"/>
      <c r="CC74" s="18"/>
      <c r="CD74" s="18">
        <v>10</v>
      </c>
      <c r="CE74" s="18">
        <v>10</v>
      </c>
      <c r="CF74" s="18">
        <v>330</v>
      </c>
      <c r="CG74" s="18">
        <v>3300</v>
      </c>
      <c r="CH74" s="18">
        <v>409</v>
      </c>
      <c r="CI74" s="18">
        <v>4092</v>
      </c>
      <c r="CJ74" s="20">
        <f t="shared" si="7"/>
        <v>330</v>
      </c>
      <c r="CK74" s="20">
        <f t="shared" si="8"/>
        <v>350</v>
      </c>
      <c r="CL74" s="18" t="s">
        <v>79</v>
      </c>
      <c r="CN74" s="21">
        <f t="shared" si="9"/>
        <v>3500</v>
      </c>
      <c r="CO74" s="21">
        <f t="shared" si="10"/>
        <v>3500</v>
      </c>
      <c r="CP74" s="27">
        <f t="shared" si="11"/>
        <v>0</v>
      </c>
    </row>
    <row r="75" spans="1:94" x14ac:dyDescent="0.25">
      <c r="A75" s="18">
        <v>22</v>
      </c>
      <c r="B75" s="18" t="s">
        <v>24</v>
      </c>
      <c r="C75" s="18">
        <v>110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>
        <v>110</v>
      </c>
      <c r="BS75" s="18">
        <v>110</v>
      </c>
      <c r="BT75" s="18">
        <v>330</v>
      </c>
      <c r="BU75" s="18">
        <v>36300</v>
      </c>
      <c r="BV75" s="18">
        <v>350</v>
      </c>
      <c r="BW75" s="18">
        <v>38500</v>
      </c>
      <c r="BX75" s="18"/>
      <c r="BY75" s="18"/>
      <c r="BZ75" s="18"/>
      <c r="CA75" s="18"/>
      <c r="CB75" s="18"/>
      <c r="CC75" s="18"/>
      <c r="CD75" s="18">
        <v>110</v>
      </c>
      <c r="CE75" s="18">
        <v>110</v>
      </c>
      <c r="CF75" s="18">
        <v>330</v>
      </c>
      <c r="CG75" s="18">
        <v>36300</v>
      </c>
      <c r="CH75" s="18">
        <v>409</v>
      </c>
      <c r="CI75" s="18">
        <v>45012</v>
      </c>
      <c r="CJ75" s="20">
        <f t="shared" si="7"/>
        <v>330</v>
      </c>
      <c r="CK75" s="20">
        <f t="shared" si="8"/>
        <v>350</v>
      </c>
      <c r="CL75" s="18" t="s">
        <v>79</v>
      </c>
      <c r="CN75" s="21">
        <f t="shared" si="9"/>
        <v>38500</v>
      </c>
      <c r="CO75" s="21">
        <f t="shared" si="10"/>
        <v>38500</v>
      </c>
      <c r="CP75" s="27">
        <f t="shared" si="11"/>
        <v>0</v>
      </c>
    </row>
    <row r="76" spans="1:94" x14ac:dyDescent="0.25">
      <c r="A76" s="18">
        <v>22</v>
      </c>
      <c r="B76" s="18" t="s">
        <v>25</v>
      </c>
      <c r="C76" s="18">
        <v>5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>
        <v>5</v>
      </c>
      <c r="BS76" s="18">
        <v>5</v>
      </c>
      <c r="BT76" s="18">
        <v>330</v>
      </c>
      <c r="BU76" s="18">
        <v>1650</v>
      </c>
      <c r="BV76" s="18">
        <v>350</v>
      </c>
      <c r="BW76" s="18">
        <v>1750</v>
      </c>
      <c r="BX76" s="18"/>
      <c r="BY76" s="18"/>
      <c r="BZ76" s="18"/>
      <c r="CA76" s="18"/>
      <c r="CB76" s="18"/>
      <c r="CC76" s="18"/>
      <c r="CD76" s="18">
        <v>5</v>
      </c>
      <c r="CE76" s="18">
        <v>5</v>
      </c>
      <c r="CF76" s="18">
        <v>330</v>
      </c>
      <c r="CG76" s="18">
        <v>1650</v>
      </c>
      <c r="CH76" s="18">
        <v>409</v>
      </c>
      <c r="CI76" s="18">
        <v>2045</v>
      </c>
      <c r="CJ76" s="20">
        <f t="shared" si="7"/>
        <v>330</v>
      </c>
      <c r="CK76" s="20">
        <f t="shared" si="8"/>
        <v>350</v>
      </c>
      <c r="CL76" s="18" t="s">
        <v>79</v>
      </c>
      <c r="CN76" s="21">
        <f t="shared" si="9"/>
        <v>1750</v>
      </c>
      <c r="CO76" s="21">
        <f t="shared" si="10"/>
        <v>1750</v>
      </c>
      <c r="CP76" s="27">
        <f t="shared" si="11"/>
        <v>0</v>
      </c>
    </row>
    <row r="77" spans="1:94" x14ac:dyDescent="0.25">
      <c r="A77" s="18">
        <v>23</v>
      </c>
      <c r="B77" s="18" t="s">
        <v>24</v>
      </c>
      <c r="C77" s="18">
        <v>110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>
        <v>110</v>
      </c>
      <c r="BS77" s="18">
        <v>110</v>
      </c>
      <c r="BT77" s="18">
        <v>330</v>
      </c>
      <c r="BU77" s="18">
        <v>36300</v>
      </c>
      <c r="BV77" s="18">
        <v>350</v>
      </c>
      <c r="BW77" s="18">
        <v>38500</v>
      </c>
      <c r="BX77" s="18"/>
      <c r="BY77" s="18"/>
      <c r="BZ77" s="18"/>
      <c r="CA77" s="18"/>
      <c r="CB77" s="18"/>
      <c r="CC77" s="18"/>
      <c r="CD77" s="18">
        <v>110</v>
      </c>
      <c r="CE77" s="18">
        <v>110</v>
      </c>
      <c r="CF77" s="18">
        <v>330</v>
      </c>
      <c r="CG77" s="18">
        <v>36300</v>
      </c>
      <c r="CH77" s="18">
        <v>409</v>
      </c>
      <c r="CI77" s="18">
        <v>45012</v>
      </c>
      <c r="CJ77" s="20">
        <f t="shared" si="7"/>
        <v>330</v>
      </c>
      <c r="CK77" s="20">
        <f t="shared" si="8"/>
        <v>350</v>
      </c>
      <c r="CL77" s="18" t="s">
        <v>79</v>
      </c>
      <c r="CN77" s="21">
        <f t="shared" si="9"/>
        <v>38500</v>
      </c>
      <c r="CO77" s="21">
        <f t="shared" si="10"/>
        <v>38500</v>
      </c>
      <c r="CP77" s="27">
        <f t="shared" si="11"/>
        <v>0</v>
      </c>
    </row>
    <row r="78" spans="1:94" x14ac:dyDescent="0.25">
      <c r="A78" s="18">
        <v>23</v>
      </c>
      <c r="B78" s="18" t="s">
        <v>25</v>
      </c>
      <c r="C78" s="18">
        <v>5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>
        <v>5</v>
      </c>
      <c r="BS78" s="18">
        <v>5</v>
      </c>
      <c r="BT78" s="18">
        <v>330</v>
      </c>
      <c r="BU78" s="18">
        <v>1650</v>
      </c>
      <c r="BV78" s="18">
        <v>350</v>
      </c>
      <c r="BW78" s="18">
        <v>1750</v>
      </c>
      <c r="BX78" s="18"/>
      <c r="BY78" s="18"/>
      <c r="BZ78" s="18"/>
      <c r="CA78" s="18"/>
      <c r="CB78" s="18"/>
      <c r="CC78" s="18"/>
      <c r="CD78" s="18">
        <v>5</v>
      </c>
      <c r="CE78" s="18">
        <v>5</v>
      </c>
      <c r="CF78" s="18">
        <v>330</v>
      </c>
      <c r="CG78" s="18">
        <v>1650</v>
      </c>
      <c r="CH78" s="18">
        <v>409</v>
      </c>
      <c r="CI78" s="18">
        <v>2045</v>
      </c>
      <c r="CJ78" s="20">
        <f t="shared" si="7"/>
        <v>330</v>
      </c>
      <c r="CK78" s="20">
        <f t="shared" si="8"/>
        <v>350</v>
      </c>
      <c r="CL78" s="18" t="s">
        <v>79</v>
      </c>
      <c r="CN78" s="21">
        <f t="shared" si="9"/>
        <v>1750</v>
      </c>
      <c r="CO78" s="21">
        <f t="shared" si="10"/>
        <v>1750</v>
      </c>
      <c r="CP78" s="27">
        <f t="shared" si="11"/>
        <v>0</v>
      </c>
    </row>
    <row r="79" spans="1:94" x14ac:dyDescent="0.25">
      <c r="A79" s="18">
        <v>24</v>
      </c>
      <c r="B79" s="18" t="s">
        <v>24</v>
      </c>
      <c r="C79" s="18">
        <v>110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>
        <v>110</v>
      </c>
      <c r="BS79" s="18">
        <v>110</v>
      </c>
      <c r="BT79" s="18">
        <v>330</v>
      </c>
      <c r="BU79" s="18">
        <v>36300</v>
      </c>
      <c r="BV79" s="18">
        <v>350</v>
      </c>
      <c r="BW79" s="18">
        <v>38500</v>
      </c>
      <c r="BX79" s="18"/>
      <c r="BY79" s="18"/>
      <c r="BZ79" s="18"/>
      <c r="CA79" s="18"/>
      <c r="CB79" s="18"/>
      <c r="CC79" s="18"/>
      <c r="CD79" s="18">
        <v>110</v>
      </c>
      <c r="CE79" s="18">
        <v>110</v>
      </c>
      <c r="CF79" s="18">
        <v>330</v>
      </c>
      <c r="CG79" s="18">
        <v>36300</v>
      </c>
      <c r="CH79" s="18">
        <v>409</v>
      </c>
      <c r="CI79" s="18">
        <v>45012</v>
      </c>
      <c r="CJ79" s="20">
        <f t="shared" si="7"/>
        <v>330</v>
      </c>
      <c r="CK79" s="20">
        <f t="shared" si="8"/>
        <v>350</v>
      </c>
      <c r="CL79" s="18" t="s">
        <v>79</v>
      </c>
      <c r="CN79" s="21">
        <f t="shared" si="9"/>
        <v>38500</v>
      </c>
      <c r="CO79" s="21">
        <f t="shared" si="10"/>
        <v>38500</v>
      </c>
      <c r="CP79" s="27">
        <f t="shared" si="11"/>
        <v>0</v>
      </c>
    </row>
    <row r="80" spans="1:94" x14ac:dyDescent="0.25">
      <c r="A80" s="18">
        <v>24</v>
      </c>
      <c r="B80" s="18" t="s">
        <v>25</v>
      </c>
      <c r="C80" s="18">
        <v>5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>
        <v>5</v>
      </c>
      <c r="BS80" s="18">
        <v>5</v>
      </c>
      <c r="BT80" s="18">
        <v>330</v>
      </c>
      <c r="BU80" s="18">
        <v>1650</v>
      </c>
      <c r="BV80" s="18">
        <v>350</v>
      </c>
      <c r="BW80" s="18">
        <v>1750</v>
      </c>
      <c r="BX80" s="18"/>
      <c r="BY80" s="18"/>
      <c r="BZ80" s="18"/>
      <c r="CA80" s="18"/>
      <c r="CB80" s="18"/>
      <c r="CC80" s="18"/>
      <c r="CD80" s="18">
        <v>5</v>
      </c>
      <c r="CE80" s="18">
        <v>5</v>
      </c>
      <c r="CF80" s="18">
        <v>330</v>
      </c>
      <c r="CG80" s="18">
        <v>1650</v>
      </c>
      <c r="CH80" s="18">
        <v>409</v>
      </c>
      <c r="CI80" s="18">
        <v>2045</v>
      </c>
      <c r="CJ80" s="20">
        <f t="shared" si="7"/>
        <v>330</v>
      </c>
      <c r="CK80" s="20">
        <f t="shared" si="8"/>
        <v>350</v>
      </c>
      <c r="CL80" s="18" t="s">
        <v>79</v>
      </c>
      <c r="CN80" s="21">
        <f t="shared" si="9"/>
        <v>1750</v>
      </c>
      <c r="CO80" s="21">
        <f t="shared" si="10"/>
        <v>1750</v>
      </c>
      <c r="CP80" s="27">
        <f t="shared" si="11"/>
        <v>0</v>
      </c>
    </row>
    <row r="81" spans="1:94" x14ac:dyDescent="0.25">
      <c r="A81" s="18">
        <v>25</v>
      </c>
      <c r="B81" s="18" t="s">
        <v>24</v>
      </c>
      <c r="C81" s="18">
        <v>110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>
        <v>110</v>
      </c>
      <c r="BS81" s="18">
        <v>110</v>
      </c>
      <c r="BT81" s="18">
        <v>330</v>
      </c>
      <c r="BU81" s="18">
        <v>36300</v>
      </c>
      <c r="BV81" s="18">
        <v>350</v>
      </c>
      <c r="BW81" s="18">
        <v>38500</v>
      </c>
      <c r="BX81" s="18"/>
      <c r="BY81" s="18"/>
      <c r="BZ81" s="18"/>
      <c r="CA81" s="18"/>
      <c r="CB81" s="18"/>
      <c r="CC81" s="18"/>
      <c r="CD81" s="18">
        <v>110</v>
      </c>
      <c r="CE81" s="18">
        <v>110</v>
      </c>
      <c r="CF81" s="18">
        <v>330</v>
      </c>
      <c r="CG81" s="18">
        <v>36300</v>
      </c>
      <c r="CH81" s="18">
        <v>409</v>
      </c>
      <c r="CI81" s="18">
        <v>45012</v>
      </c>
      <c r="CJ81" s="20">
        <f t="shared" si="7"/>
        <v>330</v>
      </c>
      <c r="CK81" s="20">
        <f t="shared" si="8"/>
        <v>350</v>
      </c>
      <c r="CL81" s="18" t="s">
        <v>79</v>
      </c>
      <c r="CN81" s="21">
        <f t="shared" si="9"/>
        <v>38500</v>
      </c>
      <c r="CO81" s="21">
        <f t="shared" si="10"/>
        <v>38500</v>
      </c>
      <c r="CP81" s="27">
        <f t="shared" si="11"/>
        <v>0</v>
      </c>
    </row>
    <row r="82" spans="1:94" x14ac:dyDescent="0.25">
      <c r="A82" s="18">
        <v>25</v>
      </c>
      <c r="B82" s="18" t="s">
        <v>25</v>
      </c>
      <c r="C82" s="18">
        <v>5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>
        <v>5</v>
      </c>
      <c r="BS82" s="18">
        <v>5</v>
      </c>
      <c r="BT82" s="18">
        <v>330</v>
      </c>
      <c r="BU82" s="18">
        <v>1650</v>
      </c>
      <c r="BV82" s="18">
        <v>350</v>
      </c>
      <c r="BW82" s="18">
        <v>1750</v>
      </c>
      <c r="BX82" s="18"/>
      <c r="BY82" s="18"/>
      <c r="BZ82" s="18"/>
      <c r="CA82" s="18"/>
      <c r="CB82" s="18"/>
      <c r="CC82" s="18"/>
      <c r="CD82" s="18">
        <v>5</v>
      </c>
      <c r="CE82" s="18">
        <v>5</v>
      </c>
      <c r="CF82" s="18">
        <v>330</v>
      </c>
      <c r="CG82" s="18">
        <v>1650</v>
      </c>
      <c r="CH82" s="18">
        <v>409</v>
      </c>
      <c r="CI82" s="18">
        <v>2045</v>
      </c>
      <c r="CJ82" s="20">
        <f t="shared" si="7"/>
        <v>330</v>
      </c>
      <c r="CK82" s="20">
        <f t="shared" si="8"/>
        <v>350</v>
      </c>
      <c r="CL82" s="18" t="s">
        <v>79</v>
      </c>
      <c r="CN82" s="21">
        <f t="shared" si="9"/>
        <v>1750</v>
      </c>
      <c r="CO82" s="21">
        <f t="shared" si="10"/>
        <v>1750</v>
      </c>
      <c r="CP82" s="27">
        <f t="shared" si="11"/>
        <v>0</v>
      </c>
    </row>
    <row r="83" spans="1:94" x14ac:dyDescent="0.25">
      <c r="A83" s="18">
        <v>26</v>
      </c>
      <c r="B83" s="18" t="s">
        <v>24</v>
      </c>
      <c r="C83" s="18">
        <v>13624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>
        <v>13624</v>
      </c>
      <c r="AU83" s="18">
        <v>13624</v>
      </c>
      <c r="AV83" s="18">
        <v>240</v>
      </c>
      <c r="AW83" s="18">
        <v>3269760</v>
      </c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>
        <v>13624</v>
      </c>
      <c r="BY83" s="18">
        <v>13624</v>
      </c>
      <c r="BZ83" s="18">
        <v>267</v>
      </c>
      <c r="CA83" s="18">
        <v>3637608</v>
      </c>
      <c r="CB83" s="18">
        <v>333.75</v>
      </c>
      <c r="CC83" s="18">
        <v>4547010</v>
      </c>
      <c r="CD83" s="18"/>
      <c r="CE83" s="18"/>
      <c r="CF83" s="18"/>
      <c r="CG83" s="18"/>
      <c r="CH83" s="18"/>
      <c r="CI83" s="18"/>
      <c r="CJ83" s="20">
        <f t="shared" si="7"/>
        <v>240</v>
      </c>
      <c r="CK83" s="20">
        <f t="shared" si="8"/>
        <v>333.75</v>
      </c>
      <c r="CL83" s="18" t="s">
        <v>71</v>
      </c>
      <c r="CM83" t="s">
        <v>80</v>
      </c>
      <c r="CN83" s="21">
        <f t="shared" si="9"/>
        <v>4547010</v>
      </c>
      <c r="CO83" s="21">
        <f t="shared" si="10"/>
        <v>4547010</v>
      </c>
      <c r="CP83" s="27">
        <f t="shared" si="11"/>
        <v>0</v>
      </c>
    </row>
    <row r="84" spans="1:94" x14ac:dyDescent="0.25">
      <c r="A84" s="18">
        <v>26</v>
      </c>
      <c r="B84" s="18" t="s">
        <v>25</v>
      </c>
      <c r="C84" s="18">
        <v>331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>
        <v>331</v>
      </c>
      <c r="AU84" s="18">
        <v>331</v>
      </c>
      <c r="AV84" s="18">
        <v>280</v>
      </c>
      <c r="AW84" s="18">
        <v>92680</v>
      </c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>
        <v>331</v>
      </c>
      <c r="BY84" s="18">
        <v>331</v>
      </c>
      <c r="BZ84" s="18">
        <v>300</v>
      </c>
      <c r="CA84" s="18">
        <v>99300</v>
      </c>
      <c r="CB84" s="18">
        <v>375</v>
      </c>
      <c r="CC84" s="18">
        <v>124125</v>
      </c>
      <c r="CD84" s="18"/>
      <c r="CE84" s="18"/>
      <c r="CF84" s="18"/>
      <c r="CG84" s="18"/>
      <c r="CH84" s="18"/>
      <c r="CI84" s="18"/>
      <c r="CJ84" s="20">
        <f t="shared" si="7"/>
        <v>280</v>
      </c>
      <c r="CK84" s="20">
        <f t="shared" si="8"/>
        <v>375</v>
      </c>
      <c r="CL84" s="18" t="s">
        <v>71</v>
      </c>
      <c r="CM84" t="s">
        <v>80</v>
      </c>
      <c r="CN84" s="21">
        <f t="shared" si="9"/>
        <v>124125</v>
      </c>
      <c r="CO84" s="21">
        <f t="shared" si="10"/>
        <v>124125</v>
      </c>
      <c r="CP84" s="27">
        <f t="shared" si="11"/>
        <v>0</v>
      </c>
    </row>
    <row r="85" spans="1:94" x14ac:dyDescent="0.25">
      <c r="A85" s="18">
        <v>27</v>
      </c>
      <c r="B85" s="18" t="s">
        <v>24</v>
      </c>
      <c r="C85" s="18">
        <v>3246</v>
      </c>
      <c r="D85" s="18"/>
      <c r="E85" s="18"/>
      <c r="F85" s="18"/>
      <c r="G85" s="18"/>
      <c r="H85" s="18"/>
      <c r="I85" s="18"/>
      <c r="J85" s="18">
        <v>3246</v>
      </c>
      <c r="K85" s="18">
        <v>3246</v>
      </c>
      <c r="L85" s="18">
        <v>360</v>
      </c>
      <c r="M85" s="18">
        <v>1168560</v>
      </c>
      <c r="N85" s="18">
        <v>360</v>
      </c>
      <c r="O85" s="18">
        <v>0</v>
      </c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20">
        <f t="shared" si="7"/>
        <v>360</v>
      </c>
      <c r="CK85" s="20">
        <f t="shared" si="8"/>
        <v>360</v>
      </c>
      <c r="CL85" s="18" t="s">
        <v>77</v>
      </c>
      <c r="CM85" t="s">
        <v>81</v>
      </c>
      <c r="CN85" s="21">
        <f t="shared" si="9"/>
        <v>0</v>
      </c>
      <c r="CO85" s="21"/>
      <c r="CP85" s="27">
        <f t="shared" si="11"/>
        <v>0</v>
      </c>
    </row>
    <row r="86" spans="1:94" x14ac:dyDescent="0.25">
      <c r="A86" s="18">
        <v>27</v>
      </c>
      <c r="B86" s="18" t="s">
        <v>25</v>
      </c>
      <c r="C86" s="18">
        <v>84</v>
      </c>
      <c r="D86" s="18"/>
      <c r="E86" s="18"/>
      <c r="F86" s="18"/>
      <c r="G86" s="18"/>
      <c r="H86" s="18"/>
      <c r="I86" s="18"/>
      <c r="J86" s="18">
        <v>84</v>
      </c>
      <c r="K86" s="18">
        <v>84</v>
      </c>
      <c r="L86" s="18">
        <v>360</v>
      </c>
      <c r="M86" s="18">
        <v>30240</v>
      </c>
      <c r="N86" s="18">
        <v>360</v>
      </c>
      <c r="O86" s="18">
        <v>0</v>
      </c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20">
        <f t="shared" si="7"/>
        <v>360</v>
      </c>
      <c r="CK86" s="20">
        <f t="shared" si="8"/>
        <v>360</v>
      </c>
      <c r="CL86" s="18" t="s">
        <v>77</v>
      </c>
      <c r="CM86" t="s">
        <v>81</v>
      </c>
      <c r="CN86" s="21">
        <f t="shared" si="9"/>
        <v>0</v>
      </c>
      <c r="CO86" s="21"/>
      <c r="CP86" s="27">
        <f t="shared" si="11"/>
        <v>0</v>
      </c>
    </row>
    <row r="87" spans="1:94" x14ac:dyDescent="0.25">
      <c r="A87" s="18">
        <v>28</v>
      </c>
      <c r="B87" s="18" t="s">
        <v>24</v>
      </c>
      <c r="C87" s="18">
        <v>3135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>
        <v>3135</v>
      </c>
      <c r="BG87" s="18">
        <v>3135</v>
      </c>
      <c r="BH87" s="18"/>
      <c r="BI87" s="18"/>
      <c r="BJ87" s="18">
        <v>350</v>
      </c>
      <c r="BK87" s="18">
        <v>1097250</v>
      </c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20">
        <f t="shared" si="7"/>
        <v>0</v>
      </c>
      <c r="CK87" s="20">
        <f t="shared" si="8"/>
        <v>350</v>
      </c>
      <c r="CL87" s="18" t="s">
        <v>75</v>
      </c>
      <c r="CN87" s="21">
        <f t="shared" si="9"/>
        <v>1097250</v>
      </c>
      <c r="CO87" s="21">
        <f t="shared" si="10"/>
        <v>1097250</v>
      </c>
      <c r="CP87" s="27">
        <f t="shared" si="11"/>
        <v>0</v>
      </c>
    </row>
    <row r="88" spans="1:94" x14ac:dyDescent="0.25">
      <c r="A88" s="18">
        <v>28</v>
      </c>
      <c r="B88" s="18" t="s">
        <v>25</v>
      </c>
      <c r="C88" s="18">
        <v>77</v>
      </c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>
        <v>77</v>
      </c>
      <c r="BG88" s="18">
        <v>77</v>
      </c>
      <c r="BH88" s="18"/>
      <c r="BI88" s="18"/>
      <c r="BJ88" s="18">
        <v>340</v>
      </c>
      <c r="BK88" s="18">
        <v>26180</v>
      </c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20">
        <f t="shared" si="7"/>
        <v>0</v>
      </c>
      <c r="CK88" s="20">
        <f t="shared" si="8"/>
        <v>340</v>
      </c>
      <c r="CL88" s="18" t="s">
        <v>75</v>
      </c>
      <c r="CN88" s="21">
        <f t="shared" si="9"/>
        <v>26180</v>
      </c>
      <c r="CO88" s="21">
        <f t="shared" si="10"/>
        <v>26180</v>
      </c>
      <c r="CP88" s="27">
        <f t="shared" si="11"/>
        <v>0</v>
      </c>
    </row>
    <row r="89" spans="1:94" x14ac:dyDescent="0.25">
      <c r="A89" s="18">
        <v>29</v>
      </c>
      <c r="B89" s="18" t="s">
        <v>24</v>
      </c>
      <c r="C89" s="23">
        <v>2926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20"/>
      <c r="CK89" s="20"/>
      <c r="CL89" s="18" t="s">
        <v>77</v>
      </c>
      <c r="CN89" s="21">
        <f t="shared" si="9"/>
        <v>0</v>
      </c>
      <c r="CO89" s="21">
        <f t="shared" si="10"/>
        <v>0</v>
      </c>
      <c r="CP89" s="27">
        <f t="shared" si="11"/>
        <v>0</v>
      </c>
    </row>
    <row r="90" spans="1:94" ht="15.75" thickBot="1" x14ac:dyDescent="0.3">
      <c r="A90" s="18">
        <v>29</v>
      </c>
      <c r="B90" s="18" t="s">
        <v>25</v>
      </c>
      <c r="C90" s="26">
        <v>75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20"/>
      <c r="CK90" s="20"/>
      <c r="CL90" s="18" t="s">
        <v>77</v>
      </c>
      <c r="CN90" s="21">
        <f t="shared" si="9"/>
        <v>0</v>
      </c>
      <c r="CO90" s="21">
        <f t="shared" si="10"/>
        <v>0</v>
      </c>
      <c r="CP90" s="27">
        <f t="shared" si="11"/>
        <v>0</v>
      </c>
    </row>
    <row r="91" spans="1:94" x14ac:dyDescent="0.25">
      <c r="A91" s="18">
        <v>30</v>
      </c>
      <c r="B91" s="18" t="s">
        <v>24</v>
      </c>
      <c r="C91" s="23">
        <v>2308</v>
      </c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>
        <v>2308</v>
      </c>
      <c r="AO91" s="18">
        <v>2308</v>
      </c>
      <c r="AP91" s="18">
        <v>396</v>
      </c>
      <c r="AQ91" s="18">
        <v>913968</v>
      </c>
      <c r="AR91" s="18">
        <v>400</v>
      </c>
      <c r="AS91" s="18">
        <v>923200</v>
      </c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20">
        <f t="shared" ref="CJ91:CJ122" si="12">MIN(F91,R91,X91,AD91,AJ91,AP91,AV91,BB91,BH91,BN91,BT91,BZ91,CF91,L91)</f>
        <v>396</v>
      </c>
      <c r="CK91" s="20">
        <f t="shared" ref="CK91:CK122" si="13">MIN(H91,T91,Z91,AF91,AL91,AR91,AX91,BD91,BJ91,BP91,BV91,CB91,CH91,N91)</f>
        <v>400</v>
      </c>
      <c r="CL91" s="18" t="s">
        <v>54</v>
      </c>
      <c r="CN91" s="21">
        <f t="shared" si="9"/>
        <v>923200</v>
      </c>
      <c r="CO91" s="21">
        <f t="shared" si="10"/>
        <v>923200</v>
      </c>
      <c r="CP91" s="27">
        <f t="shared" si="11"/>
        <v>0</v>
      </c>
    </row>
    <row r="92" spans="1:94" ht="15.75" thickBot="1" x14ac:dyDescent="0.3">
      <c r="A92" s="18">
        <v>30</v>
      </c>
      <c r="B92" s="18" t="s">
        <v>25</v>
      </c>
      <c r="C92" s="26">
        <v>60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>
        <v>60</v>
      </c>
      <c r="AO92" s="18">
        <v>60</v>
      </c>
      <c r="AP92" s="18">
        <v>396</v>
      </c>
      <c r="AQ92" s="18">
        <v>23760</v>
      </c>
      <c r="AR92" s="18">
        <v>400</v>
      </c>
      <c r="AS92" s="18">
        <v>24000</v>
      </c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20">
        <f t="shared" si="12"/>
        <v>396</v>
      </c>
      <c r="CK92" s="20">
        <f t="shared" si="13"/>
        <v>400</v>
      </c>
      <c r="CL92" s="18" t="s">
        <v>54</v>
      </c>
      <c r="CN92" s="21">
        <f t="shared" si="9"/>
        <v>24000</v>
      </c>
      <c r="CO92" s="21">
        <f t="shared" si="10"/>
        <v>24000</v>
      </c>
      <c r="CP92" s="27">
        <f t="shared" si="11"/>
        <v>0</v>
      </c>
    </row>
    <row r="93" spans="1:94" x14ac:dyDescent="0.25">
      <c r="A93" s="18">
        <v>31</v>
      </c>
      <c r="B93" s="18" t="s">
        <v>29</v>
      </c>
      <c r="C93" s="18">
        <v>2636</v>
      </c>
      <c r="D93" s="18">
        <v>2636</v>
      </c>
      <c r="E93" s="18">
        <v>2636</v>
      </c>
      <c r="F93" s="18">
        <v>290</v>
      </c>
      <c r="G93" s="18">
        <v>764440</v>
      </c>
      <c r="H93" s="18">
        <v>300</v>
      </c>
      <c r="I93" s="18">
        <v>790800</v>
      </c>
      <c r="J93" s="18"/>
      <c r="K93" s="18"/>
      <c r="L93" s="18"/>
      <c r="M93" s="18"/>
      <c r="N93" s="18"/>
      <c r="O93" s="18"/>
      <c r="P93" s="18">
        <v>2636</v>
      </c>
      <c r="Q93" s="18">
        <v>2636</v>
      </c>
      <c r="R93" s="18">
        <v>230</v>
      </c>
      <c r="S93" s="18">
        <v>606280</v>
      </c>
      <c r="T93" s="18">
        <v>255</v>
      </c>
      <c r="U93" s="18">
        <v>672180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>
        <v>2636</v>
      </c>
      <c r="CE93" s="18">
        <v>2636</v>
      </c>
      <c r="CF93" s="18">
        <v>145</v>
      </c>
      <c r="CG93" s="18">
        <v>382220</v>
      </c>
      <c r="CH93" s="18">
        <v>180</v>
      </c>
      <c r="CI93" s="18">
        <v>473953</v>
      </c>
      <c r="CJ93" s="20">
        <f t="shared" si="12"/>
        <v>145</v>
      </c>
      <c r="CK93" s="20">
        <f t="shared" si="13"/>
        <v>180</v>
      </c>
      <c r="CL93" s="18" t="s">
        <v>69</v>
      </c>
      <c r="CN93" s="21">
        <f t="shared" si="9"/>
        <v>473953</v>
      </c>
      <c r="CO93" s="21">
        <f>+CN93</f>
        <v>473953</v>
      </c>
      <c r="CP93" s="27">
        <f t="shared" si="11"/>
        <v>0</v>
      </c>
    </row>
    <row r="94" spans="1:94" x14ac:dyDescent="0.25">
      <c r="A94" s="18">
        <v>31</v>
      </c>
      <c r="B94" s="18" t="s">
        <v>36</v>
      </c>
      <c r="C94" s="18">
        <v>4258</v>
      </c>
      <c r="D94" s="18">
        <v>4258</v>
      </c>
      <c r="E94" s="18">
        <v>4258</v>
      </c>
      <c r="F94" s="18">
        <v>33.5</v>
      </c>
      <c r="G94" s="18">
        <v>142643</v>
      </c>
      <c r="H94" s="18">
        <v>35</v>
      </c>
      <c r="I94" s="18">
        <v>149030</v>
      </c>
      <c r="J94" s="18"/>
      <c r="K94" s="18"/>
      <c r="L94" s="18"/>
      <c r="M94" s="18"/>
      <c r="N94" s="18"/>
      <c r="O94" s="18"/>
      <c r="P94" s="18">
        <v>4258</v>
      </c>
      <c r="Q94" s="18">
        <v>4258</v>
      </c>
      <c r="R94" s="18">
        <v>26</v>
      </c>
      <c r="S94" s="18">
        <v>110708</v>
      </c>
      <c r="T94" s="18">
        <v>28</v>
      </c>
      <c r="U94" s="18">
        <v>119224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>
        <v>4258</v>
      </c>
      <c r="CE94" s="18">
        <v>4258</v>
      </c>
      <c r="CF94" s="18">
        <v>25</v>
      </c>
      <c r="CG94" s="18">
        <v>106450</v>
      </c>
      <c r="CH94" s="18">
        <v>31</v>
      </c>
      <c r="CI94" s="18">
        <v>132000</v>
      </c>
      <c r="CJ94" s="20">
        <f t="shared" si="12"/>
        <v>25</v>
      </c>
      <c r="CK94" s="20">
        <f t="shared" si="13"/>
        <v>28</v>
      </c>
      <c r="CL94" s="18" t="s">
        <v>76</v>
      </c>
      <c r="CN94" s="21">
        <f t="shared" si="9"/>
        <v>119224</v>
      </c>
      <c r="CO94" s="21">
        <f t="shared" si="10"/>
        <v>119224</v>
      </c>
      <c r="CP94" s="27">
        <f t="shared" si="11"/>
        <v>0</v>
      </c>
    </row>
    <row r="95" spans="1:94" x14ac:dyDescent="0.25">
      <c r="A95" s="18">
        <v>31</v>
      </c>
      <c r="B95" s="18" t="s">
        <v>33</v>
      </c>
      <c r="C95" s="18">
        <v>432</v>
      </c>
      <c r="D95" s="18">
        <v>432</v>
      </c>
      <c r="E95" s="18">
        <v>432</v>
      </c>
      <c r="F95" s="18">
        <v>285</v>
      </c>
      <c r="G95" s="18">
        <v>123120</v>
      </c>
      <c r="H95" s="18">
        <v>295</v>
      </c>
      <c r="I95" s="18">
        <v>127440</v>
      </c>
      <c r="J95" s="18"/>
      <c r="K95" s="18"/>
      <c r="L95" s="18"/>
      <c r="M95" s="18"/>
      <c r="N95" s="18"/>
      <c r="O95" s="18"/>
      <c r="P95" s="18">
        <v>432</v>
      </c>
      <c r="Q95" s="18">
        <v>432</v>
      </c>
      <c r="R95" s="18">
        <v>405</v>
      </c>
      <c r="S95" s="18">
        <v>174960</v>
      </c>
      <c r="T95" s="18">
        <v>450</v>
      </c>
      <c r="U95" s="18">
        <v>194400</v>
      </c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>
        <v>432</v>
      </c>
      <c r="CE95" s="18">
        <v>432</v>
      </c>
      <c r="CF95" s="18">
        <v>280</v>
      </c>
      <c r="CG95" s="18">
        <v>120960</v>
      </c>
      <c r="CH95" s="18">
        <v>347</v>
      </c>
      <c r="CI95" s="18">
        <v>150000</v>
      </c>
      <c r="CJ95" s="20">
        <f t="shared" si="12"/>
        <v>280</v>
      </c>
      <c r="CK95" s="20">
        <f t="shared" si="13"/>
        <v>295</v>
      </c>
      <c r="CL95" s="18" t="s">
        <v>82</v>
      </c>
      <c r="CN95" s="21">
        <f t="shared" si="9"/>
        <v>127440</v>
      </c>
      <c r="CO95" s="21">
        <f t="shared" si="10"/>
        <v>127440</v>
      </c>
      <c r="CP95" s="27">
        <f t="shared" si="11"/>
        <v>0</v>
      </c>
    </row>
    <row r="96" spans="1:94" x14ac:dyDescent="0.25">
      <c r="A96" s="18">
        <v>31</v>
      </c>
      <c r="B96" s="18" t="s">
        <v>37</v>
      </c>
      <c r="C96" s="18">
        <v>116840</v>
      </c>
      <c r="D96" s="18">
        <v>116840</v>
      </c>
      <c r="E96" s="18">
        <v>116840</v>
      </c>
      <c r="F96" s="18">
        <v>15</v>
      </c>
      <c r="G96" s="18">
        <v>1752600</v>
      </c>
      <c r="H96" s="18">
        <v>16</v>
      </c>
      <c r="I96" s="18">
        <v>1869440</v>
      </c>
      <c r="J96" s="18"/>
      <c r="K96" s="18"/>
      <c r="L96" s="18"/>
      <c r="M96" s="18"/>
      <c r="N96" s="18"/>
      <c r="O96" s="18"/>
      <c r="P96" s="18">
        <v>116840</v>
      </c>
      <c r="Q96" s="18">
        <v>116840</v>
      </c>
      <c r="R96" s="18">
        <v>18</v>
      </c>
      <c r="S96" s="18">
        <v>2103120</v>
      </c>
      <c r="T96" s="18">
        <v>20</v>
      </c>
      <c r="U96" s="18">
        <v>2336800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>
        <v>116840</v>
      </c>
      <c r="CE96" s="18">
        <v>116840</v>
      </c>
      <c r="CF96" s="18">
        <v>22</v>
      </c>
      <c r="CG96" s="18">
        <v>2570480</v>
      </c>
      <c r="CH96" s="18">
        <v>28</v>
      </c>
      <c r="CI96" s="18">
        <v>3187395</v>
      </c>
      <c r="CJ96" s="20">
        <f t="shared" si="12"/>
        <v>15</v>
      </c>
      <c r="CK96" s="20">
        <f t="shared" si="13"/>
        <v>16</v>
      </c>
      <c r="CL96" s="18" t="s">
        <v>82</v>
      </c>
      <c r="CN96" s="21">
        <f t="shared" si="9"/>
        <v>1869440</v>
      </c>
      <c r="CO96" s="21">
        <f t="shared" si="10"/>
        <v>1869440</v>
      </c>
      <c r="CP96" s="27">
        <f t="shared" si="11"/>
        <v>0</v>
      </c>
    </row>
    <row r="97" spans="1:94" x14ac:dyDescent="0.25">
      <c r="A97" s="18">
        <v>31</v>
      </c>
      <c r="B97" s="18" t="s">
        <v>32</v>
      </c>
      <c r="C97" s="18">
        <v>11921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>
        <v>11921</v>
      </c>
      <c r="Q97" s="18">
        <v>11921</v>
      </c>
      <c r="R97" s="18">
        <v>189</v>
      </c>
      <c r="S97" s="18">
        <v>2253069</v>
      </c>
      <c r="T97" s="18">
        <v>210</v>
      </c>
      <c r="U97" s="18">
        <v>2503410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>
        <v>11921</v>
      </c>
      <c r="CE97" s="18">
        <v>11921</v>
      </c>
      <c r="CF97" s="18">
        <v>100</v>
      </c>
      <c r="CG97" s="18">
        <v>1192100</v>
      </c>
      <c r="CH97" s="18">
        <v>124</v>
      </c>
      <c r="CI97" s="18">
        <v>1478204</v>
      </c>
      <c r="CJ97" s="20">
        <f t="shared" si="12"/>
        <v>100</v>
      </c>
      <c r="CK97" s="20">
        <f t="shared" si="13"/>
        <v>124</v>
      </c>
      <c r="CL97" s="18" t="s">
        <v>69</v>
      </c>
      <c r="CN97" s="21">
        <f t="shared" si="9"/>
        <v>1478204</v>
      </c>
      <c r="CO97" s="21">
        <f t="shared" si="10"/>
        <v>1478204</v>
      </c>
      <c r="CP97" s="27">
        <f t="shared" si="11"/>
        <v>0</v>
      </c>
    </row>
    <row r="98" spans="1:94" x14ac:dyDescent="0.25">
      <c r="A98" s="18">
        <v>31</v>
      </c>
      <c r="B98" s="18" t="s">
        <v>34</v>
      </c>
      <c r="C98" s="18">
        <v>17</v>
      </c>
      <c r="D98" s="18">
        <v>17</v>
      </c>
      <c r="E98" s="18">
        <v>17</v>
      </c>
      <c r="F98" s="18">
        <v>500</v>
      </c>
      <c r="G98" s="18">
        <v>8500</v>
      </c>
      <c r="H98" s="18">
        <v>550</v>
      </c>
      <c r="I98" s="18">
        <v>9350</v>
      </c>
      <c r="J98" s="18"/>
      <c r="K98" s="18"/>
      <c r="L98" s="18"/>
      <c r="M98" s="18"/>
      <c r="N98" s="18"/>
      <c r="O98" s="18"/>
      <c r="P98" s="18">
        <v>17</v>
      </c>
      <c r="Q98" s="18">
        <v>17</v>
      </c>
      <c r="R98" s="18">
        <v>333</v>
      </c>
      <c r="S98" s="18">
        <v>5661</v>
      </c>
      <c r="T98" s="18">
        <v>370</v>
      </c>
      <c r="U98" s="18">
        <v>6290</v>
      </c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>
        <v>17</v>
      </c>
      <c r="CE98" s="18">
        <v>17</v>
      </c>
      <c r="CF98" s="18">
        <v>290</v>
      </c>
      <c r="CG98" s="18">
        <v>4930</v>
      </c>
      <c r="CH98" s="18">
        <v>360</v>
      </c>
      <c r="CI98" s="18">
        <v>6113</v>
      </c>
      <c r="CJ98" s="20">
        <f t="shared" si="12"/>
        <v>290</v>
      </c>
      <c r="CK98" s="20">
        <f t="shared" si="13"/>
        <v>360</v>
      </c>
      <c r="CL98" s="18" t="s">
        <v>69</v>
      </c>
      <c r="CN98" s="21">
        <f t="shared" si="9"/>
        <v>6113</v>
      </c>
      <c r="CO98" s="21">
        <f>+CN98</f>
        <v>6113</v>
      </c>
      <c r="CP98" s="27">
        <f t="shared" si="11"/>
        <v>0</v>
      </c>
    </row>
    <row r="99" spans="1:94" x14ac:dyDescent="0.25">
      <c r="A99" s="18">
        <v>31</v>
      </c>
      <c r="B99" s="18" t="s">
        <v>31</v>
      </c>
      <c r="C99" s="18">
        <v>681</v>
      </c>
      <c r="D99" s="18">
        <v>681</v>
      </c>
      <c r="E99" s="18">
        <v>681</v>
      </c>
      <c r="F99" s="18">
        <v>200</v>
      </c>
      <c r="G99" s="18">
        <v>136200</v>
      </c>
      <c r="H99" s="18">
        <v>230</v>
      </c>
      <c r="I99" s="18">
        <v>156630</v>
      </c>
      <c r="J99" s="18"/>
      <c r="K99" s="18"/>
      <c r="L99" s="18"/>
      <c r="M99" s="18"/>
      <c r="N99" s="18"/>
      <c r="O99" s="18"/>
      <c r="P99" s="18">
        <v>681</v>
      </c>
      <c r="Q99" s="18">
        <v>681</v>
      </c>
      <c r="R99" s="18">
        <v>149</v>
      </c>
      <c r="S99" s="18">
        <v>101469</v>
      </c>
      <c r="T99" s="18">
        <v>165</v>
      </c>
      <c r="U99" s="18">
        <v>112365</v>
      </c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>
        <v>681</v>
      </c>
      <c r="CE99" s="18">
        <v>681</v>
      </c>
      <c r="CF99" s="18">
        <v>272</v>
      </c>
      <c r="CG99" s="18">
        <v>185232</v>
      </c>
      <c r="CH99" s="18">
        <v>337</v>
      </c>
      <c r="CI99" s="18">
        <v>229687</v>
      </c>
      <c r="CJ99" s="20">
        <f t="shared" si="12"/>
        <v>149</v>
      </c>
      <c r="CK99" s="20">
        <f t="shared" si="13"/>
        <v>165</v>
      </c>
      <c r="CL99" s="18" t="s">
        <v>73</v>
      </c>
      <c r="CN99" s="21">
        <f t="shared" si="9"/>
        <v>112365</v>
      </c>
      <c r="CO99" s="21">
        <f t="shared" si="10"/>
        <v>112365</v>
      </c>
      <c r="CP99" s="27">
        <f t="shared" si="11"/>
        <v>0</v>
      </c>
    </row>
    <row r="100" spans="1:94" x14ac:dyDescent="0.25">
      <c r="A100" s="18">
        <v>31</v>
      </c>
      <c r="B100" s="18" t="s">
        <v>30</v>
      </c>
      <c r="C100" s="18">
        <v>3354</v>
      </c>
      <c r="D100" s="18">
        <v>3354</v>
      </c>
      <c r="E100" s="18">
        <v>3354</v>
      </c>
      <c r="F100" s="18">
        <v>150</v>
      </c>
      <c r="G100" s="18">
        <v>503100</v>
      </c>
      <c r="H100" s="18">
        <v>160</v>
      </c>
      <c r="I100" s="18">
        <v>536640</v>
      </c>
      <c r="J100" s="18"/>
      <c r="K100" s="18"/>
      <c r="L100" s="18"/>
      <c r="M100" s="18"/>
      <c r="N100" s="18"/>
      <c r="O100" s="18"/>
      <c r="P100" s="18">
        <v>3354</v>
      </c>
      <c r="Q100" s="18">
        <v>3354</v>
      </c>
      <c r="R100" s="18">
        <v>135</v>
      </c>
      <c r="S100" s="18">
        <v>452790</v>
      </c>
      <c r="T100" s="18">
        <v>150</v>
      </c>
      <c r="U100" s="18">
        <v>503100</v>
      </c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>
        <v>3354</v>
      </c>
      <c r="CE100" s="18">
        <v>3354</v>
      </c>
      <c r="CF100" s="18">
        <v>155</v>
      </c>
      <c r="CG100" s="18">
        <v>519870</v>
      </c>
      <c r="CH100" s="18">
        <v>192</v>
      </c>
      <c r="CI100" s="18">
        <v>644638</v>
      </c>
      <c r="CJ100" s="20">
        <f t="shared" si="12"/>
        <v>135</v>
      </c>
      <c r="CK100" s="20">
        <f t="shared" si="13"/>
        <v>150</v>
      </c>
      <c r="CL100" s="18" t="s">
        <v>73</v>
      </c>
      <c r="CN100" s="21">
        <f t="shared" si="9"/>
        <v>503100</v>
      </c>
      <c r="CO100" s="21">
        <f t="shared" si="10"/>
        <v>503100</v>
      </c>
      <c r="CP100" s="27">
        <f t="shared" si="11"/>
        <v>0</v>
      </c>
    </row>
    <row r="101" spans="1:94" x14ac:dyDescent="0.25">
      <c r="A101" s="18">
        <v>31</v>
      </c>
      <c r="B101" s="18" t="s">
        <v>35</v>
      </c>
      <c r="C101" s="18">
        <v>4084</v>
      </c>
      <c r="D101" s="18">
        <v>4084</v>
      </c>
      <c r="E101" s="18">
        <v>4084</v>
      </c>
      <c r="F101" s="18">
        <v>400</v>
      </c>
      <c r="G101" s="18">
        <v>1633600</v>
      </c>
      <c r="H101" s="18">
        <v>416</v>
      </c>
      <c r="I101" s="18">
        <v>1698944</v>
      </c>
      <c r="J101" s="18"/>
      <c r="K101" s="18"/>
      <c r="L101" s="18"/>
      <c r="M101" s="18"/>
      <c r="N101" s="18"/>
      <c r="O101" s="18"/>
      <c r="P101" s="18">
        <v>4084</v>
      </c>
      <c r="Q101" s="18">
        <v>4084</v>
      </c>
      <c r="R101" s="18">
        <v>225</v>
      </c>
      <c r="S101" s="18">
        <v>918900</v>
      </c>
      <c r="T101" s="18">
        <v>298</v>
      </c>
      <c r="U101" s="18">
        <v>1217032</v>
      </c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>
        <v>4084</v>
      </c>
      <c r="CE101" s="18">
        <v>4084</v>
      </c>
      <c r="CF101" s="18">
        <v>100</v>
      </c>
      <c r="CG101" s="18">
        <v>408400</v>
      </c>
      <c r="CH101" s="18">
        <v>124</v>
      </c>
      <c r="CI101" s="18">
        <v>506416</v>
      </c>
      <c r="CJ101" s="20">
        <f t="shared" si="12"/>
        <v>100</v>
      </c>
      <c r="CK101" s="20">
        <f t="shared" si="13"/>
        <v>124</v>
      </c>
      <c r="CL101" s="18" t="s">
        <v>69</v>
      </c>
      <c r="CN101" s="21">
        <f t="shared" si="9"/>
        <v>506416</v>
      </c>
      <c r="CO101" s="21">
        <f t="shared" si="10"/>
        <v>506416</v>
      </c>
      <c r="CP101" s="27">
        <f t="shared" si="11"/>
        <v>0</v>
      </c>
    </row>
    <row r="102" spans="1:94" x14ac:dyDescent="0.25">
      <c r="A102" s="18">
        <v>32</v>
      </c>
      <c r="B102" s="18" t="s">
        <v>29</v>
      </c>
      <c r="C102" s="18">
        <v>302</v>
      </c>
      <c r="D102" s="18">
        <v>302</v>
      </c>
      <c r="E102" s="18">
        <v>345</v>
      </c>
      <c r="F102" s="18">
        <v>290</v>
      </c>
      <c r="G102" s="18">
        <v>100050</v>
      </c>
      <c r="H102" s="18">
        <v>300</v>
      </c>
      <c r="I102" s="18">
        <v>103500</v>
      </c>
      <c r="J102" s="18"/>
      <c r="K102" s="18"/>
      <c r="L102" s="18"/>
      <c r="M102" s="18"/>
      <c r="N102" s="18"/>
      <c r="O102" s="18"/>
      <c r="P102" s="18">
        <v>302</v>
      </c>
      <c r="Q102" s="18">
        <v>302</v>
      </c>
      <c r="R102" s="18">
        <v>230</v>
      </c>
      <c r="S102" s="18">
        <v>69460</v>
      </c>
      <c r="T102" s="18">
        <v>255</v>
      </c>
      <c r="U102" s="18">
        <v>77010</v>
      </c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>
        <v>302</v>
      </c>
      <c r="CE102" s="18">
        <v>302</v>
      </c>
      <c r="CF102" s="18">
        <v>145</v>
      </c>
      <c r="CG102" s="18">
        <v>43790</v>
      </c>
      <c r="CH102" s="18">
        <v>180</v>
      </c>
      <c r="CI102" s="18">
        <v>54300</v>
      </c>
      <c r="CJ102" s="20">
        <f t="shared" si="12"/>
        <v>145</v>
      </c>
      <c r="CK102" s="20">
        <f t="shared" si="13"/>
        <v>180</v>
      </c>
      <c r="CL102" s="18" t="s">
        <v>69</v>
      </c>
      <c r="CN102" s="21">
        <f t="shared" si="9"/>
        <v>54300</v>
      </c>
      <c r="CO102" s="21">
        <f>+CN102</f>
        <v>54300</v>
      </c>
      <c r="CP102" s="27">
        <f t="shared" si="11"/>
        <v>0</v>
      </c>
    </row>
    <row r="103" spans="1:94" x14ac:dyDescent="0.25">
      <c r="A103" s="18">
        <v>32</v>
      </c>
      <c r="B103" s="18" t="s">
        <v>36</v>
      </c>
      <c r="C103" s="18">
        <v>488</v>
      </c>
      <c r="D103" s="18">
        <v>488</v>
      </c>
      <c r="E103" s="18">
        <v>488</v>
      </c>
      <c r="F103" s="18">
        <v>33.5</v>
      </c>
      <c r="G103" s="18">
        <v>16348</v>
      </c>
      <c r="H103" s="18">
        <v>35</v>
      </c>
      <c r="I103" s="18">
        <v>17080</v>
      </c>
      <c r="J103" s="18"/>
      <c r="K103" s="18"/>
      <c r="L103" s="18"/>
      <c r="M103" s="18"/>
      <c r="N103" s="18"/>
      <c r="O103" s="18"/>
      <c r="P103" s="18">
        <v>488</v>
      </c>
      <c r="Q103" s="18">
        <v>488</v>
      </c>
      <c r="R103" s="18">
        <v>26</v>
      </c>
      <c r="S103" s="18">
        <v>12688</v>
      </c>
      <c r="T103" s="18">
        <v>28</v>
      </c>
      <c r="U103" s="18">
        <v>13664</v>
      </c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>
        <v>488</v>
      </c>
      <c r="CE103" s="18">
        <v>488</v>
      </c>
      <c r="CF103" s="18">
        <v>25</v>
      </c>
      <c r="CG103" s="18">
        <v>12200</v>
      </c>
      <c r="CH103" s="18">
        <v>31</v>
      </c>
      <c r="CI103" s="18">
        <v>15128</v>
      </c>
      <c r="CJ103" s="20">
        <f t="shared" si="12"/>
        <v>25</v>
      </c>
      <c r="CK103" s="20">
        <f t="shared" si="13"/>
        <v>28</v>
      </c>
      <c r="CL103" s="18" t="s">
        <v>76</v>
      </c>
      <c r="CN103" s="21">
        <f t="shared" si="9"/>
        <v>13664</v>
      </c>
      <c r="CO103" s="21">
        <f t="shared" si="10"/>
        <v>13664</v>
      </c>
      <c r="CP103" s="27">
        <f t="shared" si="11"/>
        <v>0</v>
      </c>
    </row>
    <row r="104" spans="1:94" x14ac:dyDescent="0.25">
      <c r="A104" s="18">
        <v>32</v>
      </c>
      <c r="B104" s="18" t="s">
        <v>33</v>
      </c>
      <c r="C104" s="18">
        <v>50</v>
      </c>
      <c r="D104" s="18">
        <v>50</v>
      </c>
      <c r="E104" s="18">
        <v>50</v>
      </c>
      <c r="F104" s="18">
        <v>285</v>
      </c>
      <c r="G104" s="18">
        <v>14250</v>
      </c>
      <c r="H104" s="18">
        <v>295</v>
      </c>
      <c r="I104" s="18">
        <v>14750</v>
      </c>
      <c r="J104" s="18"/>
      <c r="K104" s="18"/>
      <c r="L104" s="18"/>
      <c r="M104" s="18"/>
      <c r="N104" s="18"/>
      <c r="O104" s="18"/>
      <c r="P104" s="18">
        <v>50</v>
      </c>
      <c r="Q104" s="18">
        <v>50</v>
      </c>
      <c r="R104" s="18">
        <v>405</v>
      </c>
      <c r="S104" s="18">
        <v>20250</v>
      </c>
      <c r="T104" s="18">
        <v>450</v>
      </c>
      <c r="U104" s="18">
        <v>22500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>
        <v>50</v>
      </c>
      <c r="CE104" s="18">
        <v>50</v>
      </c>
      <c r="CF104" s="18">
        <v>280</v>
      </c>
      <c r="CG104" s="18">
        <v>14000</v>
      </c>
      <c r="CH104" s="18">
        <v>347</v>
      </c>
      <c r="CI104" s="18">
        <v>17360</v>
      </c>
      <c r="CJ104" s="20">
        <f t="shared" si="12"/>
        <v>280</v>
      </c>
      <c r="CK104" s="20">
        <f t="shared" si="13"/>
        <v>295</v>
      </c>
      <c r="CL104" s="18" t="s">
        <v>82</v>
      </c>
      <c r="CN104" s="21">
        <f t="shared" si="9"/>
        <v>14750</v>
      </c>
      <c r="CO104" s="21">
        <f t="shared" si="10"/>
        <v>14750</v>
      </c>
      <c r="CP104" s="27">
        <f t="shared" si="11"/>
        <v>0</v>
      </c>
    </row>
    <row r="105" spans="1:94" x14ac:dyDescent="0.25">
      <c r="A105" s="18">
        <v>32</v>
      </c>
      <c r="B105" s="18" t="s">
        <v>37</v>
      </c>
      <c r="C105" s="18">
        <v>11500</v>
      </c>
      <c r="D105" s="18">
        <v>11500</v>
      </c>
      <c r="E105" s="18">
        <v>11500</v>
      </c>
      <c r="F105" s="18">
        <v>15</v>
      </c>
      <c r="G105" s="18">
        <v>172500</v>
      </c>
      <c r="H105" s="18">
        <v>16</v>
      </c>
      <c r="I105" s="18">
        <v>184000</v>
      </c>
      <c r="J105" s="18"/>
      <c r="K105" s="18"/>
      <c r="L105" s="18"/>
      <c r="M105" s="18"/>
      <c r="N105" s="18"/>
      <c r="O105" s="18"/>
      <c r="P105" s="18">
        <v>11500</v>
      </c>
      <c r="Q105" s="18">
        <v>11500</v>
      </c>
      <c r="R105" s="18">
        <v>18</v>
      </c>
      <c r="S105" s="18">
        <v>207000</v>
      </c>
      <c r="T105" s="18">
        <v>20</v>
      </c>
      <c r="U105" s="18">
        <v>230000</v>
      </c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>
        <v>11500</v>
      </c>
      <c r="CE105" s="18">
        <v>11500</v>
      </c>
      <c r="CF105" s="18">
        <v>22</v>
      </c>
      <c r="CG105" s="18">
        <v>253000</v>
      </c>
      <c r="CH105" s="18">
        <v>28</v>
      </c>
      <c r="CI105" s="18">
        <v>313720</v>
      </c>
      <c r="CJ105" s="20">
        <f t="shared" si="12"/>
        <v>15</v>
      </c>
      <c r="CK105" s="20">
        <f t="shared" si="13"/>
        <v>16</v>
      </c>
      <c r="CL105" s="18" t="s">
        <v>82</v>
      </c>
      <c r="CN105" s="21">
        <f t="shared" si="9"/>
        <v>184000</v>
      </c>
      <c r="CO105" s="21">
        <f t="shared" si="10"/>
        <v>184000</v>
      </c>
      <c r="CP105" s="27">
        <f t="shared" si="11"/>
        <v>0</v>
      </c>
    </row>
    <row r="106" spans="1:94" x14ac:dyDescent="0.25">
      <c r="A106" s="18">
        <v>32</v>
      </c>
      <c r="B106" s="18" t="s">
        <v>32</v>
      </c>
      <c r="C106" s="18">
        <v>1365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>
        <v>1365</v>
      </c>
      <c r="Q106" s="18">
        <v>1365</v>
      </c>
      <c r="R106" s="18">
        <v>189</v>
      </c>
      <c r="S106" s="18">
        <v>257985</v>
      </c>
      <c r="T106" s="18">
        <v>210</v>
      </c>
      <c r="U106" s="18">
        <v>286650</v>
      </c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>
        <v>1365</v>
      </c>
      <c r="CE106" s="18">
        <v>1365</v>
      </c>
      <c r="CF106" s="18">
        <v>100</v>
      </c>
      <c r="CG106" s="18">
        <v>136500</v>
      </c>
      <c r="CH106" s="18">
        <v>124</v>
      </c>
      <c r="CI106" s="18">
        <v>169260</v>
      </c>
      <c r="CJ106" s="20">
        <f t="shared" si="12"/>
        <v>100</v>
      </c>
      <c r="CK106" s="20">
        <f t="shared" si="13"/>
        <v>124</v>
      </c>
      <c r="CL106" s="18" t="s">
        <v>69</v>
      </c>
      <c r="CN106" s="21">
        <f t="shared" si="9"/>
        <v>169260</v>
      </c>
      <c r="CO106" s="21">
        <f t="shared" si="10"/>
        <v>169260</v>
      </c>
      <c r="CP106" s="27">
        <f t="shared" si="11"/>
        <v>0</v>
      </c>
    </row>
    <row r="107" spans="1:94" x14ac:dyDescent="0.25">
      <c r="A107" s="18">
        <v>32</v>
      </c>
      <c r="B107" s="18" t="s">
        <v>34</v>
      </c>
      <c r="C107" s="18">
        <v>2</v>
      </c>
      <c r="D107" s="18">
        <v>2</v>
      </c>
      <c r="E107" s="18">
        <v>2</v>
      </c>
      <c r="F107" s="18">
        <v>500</v>
      </c>
      <c r="G107" s="18">
        <v>1000</v>
      </c>
      <c r="H107" s="18">
        <v>550</v>
      </c>
      <c r="I107" s="18">
        <v>1100</v>
      </c>
      <c r="J107" s="18"/>
      <c r="K107" s="18"/>
      <c r="L107" s="18"/>
      <c r="M107" s="18"/>
      <c r="N107" s="18"/>
      <c r="O107" s="18"/>
      <c r="P107" s="18">
        <v>2</v>
      </c>
      <c r="Q107" s="18">
        <v>2</v>
      </c>
      <c r="R107" s="18">
        <v>333</v>
      </c>
      <c r="S107" s="18">
        <v>666</v>
      </c>
      <c r="T107" s="18">
        <v>370</v>
      </c>
      <c r="U107" s="18">
        <v>740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>
        <v>2</v>
      </c>
      <c r="CE107" s="18">
        <v>2</v>
      </c>
      <c r="CF107" s="18">
        <v>290</v>
      </c>
      <c r="CG107" s="18">
        <v>580</v>
      </c>
      <c r="CH107" s="18">
        <v>360</v>
      </c>
      <c r="CI107" s="18">
        <v>720</v>
      </c>
      <c r="CJ107" s="20">
        <f t="shared" si="12"/>
        <v>290</v>
      </c>
      <c r="CK107" s="20">
        <f t="shared" si="13"/>
        <v>360</v>
      </c>
      <c r="CL107" s="18" t="s">
        <v>69</v>
      </c>
      <c r="CN107" s="21">
        <f t="shared" si="9"/>
        <v>720</v>
      </c>
      <c r="CO107" s="21">
        <f t="shared" si="10"/>
        <v>720</v>
      </c>
      <c r="CP107" s="27">
        <f t="shared" si="11"/>
        <v>0</v>
      </c>
    </row>
    <row r="108" spans="1:94" x14ac:dyDescent="0.25">
      <c r="A108" s="18">
        <v>32</v>
      </c>
      <c r="B108" s="18" t="s">
        <v>31</v>
      </c>
      <c r="C108" s="18">
        <v>78</v>
      </c>
      <c r="D108" s="18">
        <v>78</v>
      </c>
      <c r="E108" s="18">
        <v>78</v>
      </c>
      <c r="F108" s="18">
        <v>200</v>
      </c>
      <c r="G108" s="18">
        <v>15600</v>
      </c>
      <c r="H108" s="18">
        <v>230</v>
      </c>
      <c r="I108" s="18">
        <v>17940</v>
      </c>
      <c r="J108" s="18"/>
      <c r="K108" s="18"/>
      <c r="L108" s="18"/>
      <c r="M108" s="18"/>
      <c r="N108" s="18"/>
      <c r="O108" s="18"/>
      <c r="P108" s="18">
        <v>78</v>
      </c>
      <c r="Q108" s="18">
        <v>78</v>
      </c>
      <c r="R108" s="18">
        <v>149</v>
      </c>
      <c r="S108" s="18">
        <v>11622</v>
      </c>
      <c r="T108" s="18">
        <v>165</v>
      </c>
      <c r="U108" s="18">
        <v>12870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>
        <v>78</v>
      </c>
      <c r="CE108" s="18">
        <v>78</v>
      </c>
      <c r="CF108" s="18">
        <v>272</v>
      </c>
      <c r="CG108" s="18">
        <v>21216</v>
      </c>
      <c r="CH108" s="18">
        <v>337</v>
      </c>
      <c r="CI108" s="18">
        <v>26307</v>
      </c>
      <c r="CJ108" s="20">
        <f t="shared" si="12"/>
        <v>149</v>
      </c>
      <c r="CK108" s="20">
        <f t="shared" si="13"/>
        <v>165</v>
      </c>
      <c r="CL108" s="18" t="s">
        <v>73</v>
      </c>
      <c r="CN108" s="21">
        <f t="shared" si="9"/>
        <v>12870</v>
      </c>
      <c r="CO108" s="21">
        <f t="shared" si="10"/>
        <v>12870</v>
      </c>
      <c r="CP108" s="27">
        <f t="shared" si="11"/>
        <v>0</v>
      </c>
    </row>
    <row r="109" spans="1:94" x14ac:dyDescent="0.25">
      <c r="A109" s="18">
        <v>32</v>
      </c>
      <c r="B109" s="18" t="s">
        <v>30</v>
      </c>
      <c r="C109" s="18">
        <v>384</v>
      </c>
      <c r="D109" s="18">
        <v>384</v>
      </c>
      <c r="E109" s="18">
        <v>384</v>
      </c>
      <c r="F109" s="18">
        <v>150</v>
      </c>
      <c r="G109" s="18">
        <v>57600</v>
      </c>
      <c r="H109" s="18">
        <v>160</v>
      </c>
      <c r="I109" s="18">
        <v>61440</v>
      </c>
      <c r="J109" s="18"/>
      <c r="K109" s="18"/>
      <c r="L109" s="18"/>
      <c r="M109" s="18"/>
      <c r="N109" s="18"/>
      <c r="O109" s="18"/>
      <c r="P109" s="18">
        <v>384</v>
      </c>
      <c r="Q109" s="18">
        <v>384</v>
      </c>
      <c r="R109" s="18">
        <v>135</v>
      </c>
      <c r="S109" s="18">
        <v>51840</v>
      </c>
      <c r="T109" s="18">
        <v>150</v>
      </c>
      <c r="U109" s="18">
        <v>57600</v>
      </c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>
        <v>384</v>
      </c>
      <c r="CE109" s="18">
        <v>384</v>
      </c>
      <c r="CF109" s="18">
        <v>155</v>
      </c>
      <c r="CG109" s="18">
        <v>59520</v>
      </c>
      <c r="CH109" s="18">
        <v>192</v>
      </c>
      <c r="CI109" s="18">
        <v>73800</v>
      </c>
      <c r="CJ109" s="20">
        <f t="shared" si="12"/>
        <v>135</v>
      </c>
      <c r="CK109" s="20">
        <f t="shared" si="13"/>
        <v>150</v>
      </c>
      <c r="CL109" s="18" t="s">
        <v>73</v>
      </c>
      <c r="CN109" s="21">
        <f t="shared" si="9"/>
        <v>57600</v>
      </c>
      <c r="CO109" s="21">
        <f t="shared" si="10"/>
        <v>57600</v>
      </c>
      <c r="CP109" s="27">
        <f t="shared" si="11"/>
        <v>0</v>
      </c>
    </row>
    <row r="110" spans="1:94" x14ac:dyDescent="0.25">
      <c r="A110" s="18">
        <v>32</v>
      </c>
      <c r="B110" s="18" t="s">
        <v>35</v>
      </c>
      <c r="C110" s="18">
        <v>468</v>
      </c>
      <c r="D110" s="18">
        <v>468</v>
      </c>
      <c r="E110" s="18">
        <v>468</v>
      </c>
      <c r="F110" s="18">
        <v>400</v>
      </c>
      <c r="G110" s="18">
        <v>187200</v>
      </c>
      <c r="H110" s="18">
        <v>416</v>
      </c>
      <c r="I110" s="18">
        <v>194688</v>
      </c>
      <c r="J110" s="18"/>
      <c r="K110" s="18"/>
      <c r="L110" s="18"/>
      <c r="M110" s="18"/>
      <c r="N110" s="18"/>
      <c r="O110" s="18"/>
      <c r="P110" s="18">
        <v>468</v>
      </c>
      <c r="Q110" s="18">
        <v>468</v>
      </c>
      <c r="R110" s="18">
        <v>225</v>
      </c>
      <c r="S110" s="18">
        <v>105300</v>
      </c>
      <c r="T110" s="18">
        <v>298</v>
      </c>
      <c r="U110" s="18">
        <v>139464</v>
      </c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>
        <v>468</v>
      </c>
      <c r="CE110" s="18">
        <v>468</v>
      </c>
      <c r="CF110" s="18">
        <v>100</v>
      </c>
      <c r="CG110" s="18">
        <v>4680</v>
      </c>
      <c r="CH110" s="18">
        <v>124</v>
      </c>
      <c r="CI110" s="18">
        <v>5800</v>
      </c>
      <c r="CJ110" s="20">
        <f t="shared" si="12"/>
        <v>100</v>
      </c>
      <c r="CK110" s="20">
        <f t="shared" si="13"/>
        <v>124</v>
      </c>
      <c r="CL110" s="18" t="s">
        <v>69</v>
      </c>
      <c r="CN110" s="21">
        <f t="shared" si="9"/>
        <v>5800</v>
      </c>
      <c r="CO110" s="21">
        <f t="shared" ref="CO110:CO111" si="14">+CN110</f>
        <v>5800</v>
      </c>
      <c r="CP110" s="27">
        <f t="shared" si="11"/>
        <v>0</v>
      </c>
    </row>
    <row r="111" spans="1:94" x14ac:dyDescent="0.25">
      <c r="A111" s="18">
        <v>33</v>
      </c>
      <c r="B111" s="18" t="s">
        <v>29</v>
      </c>
      <c r="C111" s="18">
        <v>213</v>
      </c>
      <c r="D111" s="18">
        <v>213</v>
      </c>
      <c r="E111" s="18">
        <v>213</v>
      </c>
      <c r="F111" s="18">
        <v>290</v>
      </c>
      <c r="G111" s="18">
        <v>61770</v>
      </c>
      <c r="H111" s="18">
        <v>300</v>
      </c>
      <c r="I111" s="18">
        <v>63900</v>
      </c>
      <c r="J111" s="18"/>
      <c r="K111" s="18"/>
      <c r="L111" s="18"/>
      <c r="M111" s="18"/>
      <c r="N111" s="18"/>
      <c r="O111" s="18"/>
      <c r="P111" s="18">
        <v>213</v>
      </c>
      <c r="Q111" s="18">
        <v>213</v>
      </c>
      <c r="R111" s="18">
        <v>230</v>
      </c>
      <c r="S111" s="18">
        <v>48990</v>
      </c>
      <c r="T111" s="18">
        <v>255</v>
      </c>
      <c r="U111" s="18">
        <v>54315</v>
      </c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>
        <v>213</v>
      </c>
      <c r="CE111" s="18">
        <v>213</v>
      </c>
      <c r="CF111" s="18">
        <v>145</v>
      </c>
      <c r="CG111" s="18">
        <v>35145</v>
      </c>
      <c r="CH111" s="18">
        <v>180</v>
      </c>
      <c r="CI111" s="18">
        <v>43578</v>
      </c>
      <c r="CJ111" s="20">
        <f t="shared" si="12"/>
        <v>145</v>
      </c>
      <c r="CK111" s="20">
        <f t="shared" si="13"/>
        <v>180</v>
      </c>
      <c r="CL111" s="18" t="s">
        <v>69</v>
      </c>
      <c r="CN111" s="21">
        <f t="shared" si="9"/>
        <v>43578</v>
      </c>
      <c r="CO111" s="21">
        <f t="shared" si="14"/>
        <v>43578</v>
      </c>
      <c r="CP111" s="27">
        <f t="shared" si="11"/>
        <v>0</v>
      </c>
    </row>
    <row r="112" spans="1:94" x14ac:dyDescent="0.25">
      <c r="A112" s="18">
        <v>33</v>
      </c>
      <c r="B112" s="18" t="s">
        <v>36</v>
      </c>
      <c r="C112" s="18">
        <v>345</v>
      </c>
      <c r="D112" s="18">
        <v>345</v>
      </c>
      <c r="E112" s="18">
        <v>345</v>
      </c>
      <c r="F112" s="18">
        <v>33.5</v>
      </c>
      <c r="G112" s="18">
        <v>11557.5</v>
      </c>
      <c r="H112" s="18">
        <v>35</v>
      </c>
      <c r="I112" s="18">
        <v>12075</v>
      </c>
      <c r="J112" s="18"/>
      <c r="K112" s="18"/>
      <c r="L112" s="18"/>
      <c r="M112" s="18"/>
      <c r="N112" s="18"/>
      <c r="O112" s="18"/>
      <c r="P112" s="18">
        <v>345</v>
      </c>
      <c r="Q112" s="18">
        <v>345</v>
      </c>
      <c r="R112" s="18">
        <v>26</v>
      </c>
      <c r="S112" s="18">
        <v>8970</v>
      </c>
      <c r="T112" s="18">
        <v>28</v>
      </c>
      <c r="U112" s="18">
        <v>9660</v>
      </c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>
        <v>345</v>
      </c>
      <c r="CE112" s="18">
        <v>345</v>
      </c>
      <c r="CF112" s="18">
        <v>25</v>
      </c>
      <c r="CG112" s="18">
        <v>8625</v>
      </c>
      <c r="CH112" s="18">
        <v>31</v>
      </c>
      <c r="CI112" s="18">
        <v>10693</v>
      </c>
      <c r="CJ112" s="20">
        <f t="shared" si="12"/>
        <v>25</v>
      </c>
      <c r="CK112" s="20">
        <f t="shared" si="13"/>
        <v>28</v>
      </c>
      <c r="CL112" s="18" t="s">
        <v>76</v>
      </c>
      <c r="CN112" s="21">
        <f t="shared" si="9"/>
        <v>9660</v>
      </c>
      <c r="CO112" s="21">
        <f t="shared" si="10"/>
        <v>9660</v>
      </c>
      <c r="CP112" s="27">
        <f t="shared" si="11"/>
        <v>0</v>
      </c>
    </row>
    <row r="113" spans="1:94" x14ac:dyDescent="0.25">
      <c r="A113" s="18">
        <v>33</v>
      </c>
      <c r="B113" s="18" t="s">
        <v>33</v>
      </c>
      <c r="C113" s="18">
        <v>35</v>
      </c>
      <c r="D113" s="18">
        <v>35</v>
      </c>
      <c r="E113" s="18">
        <v>35</v>
      </c>
      <c r="F113" s="18">
        <v>285</v>
      </c>
      <c r="G113" s="18">
        <v>9975</v>
      </c>
      <c r="H113" s="18">
        <v>295</v>
      </c>
      <c r="I113" s="18">
        <v>10325</v>
      </c>
      <c r="J113" s="18"/>
      <c r="K113" s="18"/>
      <c r="L113" s="18"/>
      <c r="M113" s="18"/>
      <c r="N113" s="18"/>
      <c r="O113" s="18"/>
      <c r="P113" s="18">
        <v>35</v>
      </c>
      <c r="Q113" s="18">
        <v>35</v>
      </c>
      <c r="R113" s="18">
        <v>405</v>
      </c>
      <c r="S113" s="18">
        <v>14175</v>
      </c>
      <c r="T113" s="18">
        <v>450</v>
      </c>
      <c r="U113" s="18">
        <v>15750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>
        <v>35</v>
      </c>
      <c r="CE113" s="18">
        <v>35</v>
      </c>
      <c r="CF113" s="18">
        <v>280</v>
      </c>
      <c r="CG113" s="18">
        <v>9800</v>
      </c>
      <c r="CH113" s="18">
        <v>347</v>
      </c>
      <c r="CI113" s="18">
        <v>12152</v>
      </c>
      <c r="CJ113" s="20">
        <f t="shared" si="12"/>
        <v>280</v>
      </c>
      <c r="CK113" s="20">
        <f t="shared" si="13"/>
        <v>295</v>
      </c>
      <c r="CL113" s="18" t="s">
        <v>82</v>
      </c>
      <c r="CN113" s="21">
        <f t="shared" si="9"/>
        <v>10325</v>
      </c>
      <c r="CO113" s="21">
        <f t="shared" si="10"/>
        <v>10325</v>
      </c>
      <c r="CP113" s="27">
        <f t="shared" si="11"/>
        <v>0</v>
      </c>
    </row>
    <row r="114" spans="1:94" x14ac:dyDescent="0.25">
      <c r="A114" s="18">
        <v>33</v>
      </c>
      <c r="B114" s="18" t="s">
        <v>37</v>
      </c>
      <c r="C114" s="18">
        <v>7636</v>
      </c>
      <c r="D114" s="18">
        <v>7636</v>
      </c>
      <c r="E114" s="18">
        <v>7636</v>
      </c>
      <c r="F114" s="18">
        <v>15</v>
      </c>
      <c r="G114" s="18">
        <v>114540</v>
      </c>
      <c r="H114" s="18">
        <v>16</v>
      </c>
      <c r="I114" s="18">
        <v>122176</v>
      </c>
      <c r="J114" s="18"/>
      <c r="K114" s="18"/>
      <c r="L114" s="18"/>
      <c r="M114" s="18"/>
      <c r="N114" s="18"/>
      <c r="O114" s="18"/>
      <c r="P114" s="18">
        <v>7636</v>
      </c>
      <c r="Q114" s="18">
        <v>7636</v>
      </c>
      <c r="R114" s="18">
        <v>18</v>
      </c>
      <c r="S114" s="18">
        <v>137448</v>
      </c>
      <c r="T114" s="18">
        <v>20</v>
      </c>
      <c r="U114" s="18">
        <v>152720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>
        <v>7636</v>
      </c>
      <c r="CE114" s="18">
        <v>7636</v>
      </c>
      <c r="CF114" s="18">
        <v>22</v>
      </c>
      <c r="CG114" s="18">
        <v>167992</v>
      </c>
      <c r="CH114" s="18">
        <v>28</v>
      </c>
      <c r="CI114" s="18">
        <v>208310</v>
      </c>
      <c r="CJ114" s="20">
        <f t="shared" si="12"/>
        <v>15</v>
      </c>
      <c r="CK114" s="20">
        <f t="shared" si="13"/>
        <v>16</v>
      </c>
      <c r="CL114" s="18" t="s">
        <v>82</v>
      </c>
      <c r="CN114" s="21">
        <f t="shared" si="9"/>
        <v>122176</v>
      </c>
      <c r="CO114" s="21">
        <f t="shared" si="10"/>
        <v>122176</v>
      </c>
      <c r="CP114" s="27">
        <f t="shared" si="11"/>
        <v>0</v>
      </c>
    </row>
    <row r="115" spans="1:94" x14ac:dyDescent="0.25">
      <c r="A115" s="18">
        <v>33</v>
      </c>
      <c r="B115" s="18" t="s">
        <v>32</v>
      </c>
      <c r="C115" s="18">
        <v>965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>
        <v>965</v>
      </c>
      <c r="Q115" s="18">
        <v>965</v>
      </c>
      <c r="R115" s="18">
        <v>189</v>
      </c>
      <c r="S115" s="18">
        <v>182385</v>
      </c>
      <c r="T115" s="18">
        <v>210</v>
      </c>
      <c r="U115" s="18">
        <v>202650</v>
      </c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>
        <v>965</v>
      </c>
      <c r="CE115" s="18">
        <v>965</v>
      </c>
      <c r="CF115" s="18">
        <v>100</v>
      </c>
      <c r="CG115" s="18">
        <v>96500</v>
      </c>
      <c r="CH115" s="18">
        <v>124</v>
      </c>
      <c r="CI115" s="18">
        <v>119660</v>
      </c>
      <c r="CJ115" s="20">
        <f t="shared" si="12"/>
        <v>100</v>
      </c>
      <c r="CK115" s="20">
        <f t="shared" si="13"/>
        <v>124</v>
      </c>
      <c r="CL115" s="18" t="s">
        <v>69</v>
      </c>
      <c r="CN115" s="21">
        <f t="shared" si="9"/>
        <v>119660</v>
      </c>
      <c r="CO115" s="21">
        <f t="shared" si="10"/>
        <v>119660</v>
      </c>
      <c r="CP115" s="27">
        <f t="shared" si="11"/>
        <v>0</v>
      </c>
    </row>
    <row r="116" spans="1:94" x14ac:dyDescent="0.25">
      <c r="A116" s="18">
        <v>33</v>
      </c>
      <c r="B116" s="18" t="s">
        <v>34</v>
      </c>
      <c r="C116" s="18">
        <v>1</v>
      </c>
      <c r="D116" s="18">
        <v>1</v>
      </c>
      <c r="E116" s="18">
        <v>1</v>
      </c>
      <c r="F116" s="18">
        <v>500</v>
      </c>
      <c r="G116" s="18">
        <v>500</v>
      </c>
      <c r="H116" s="18">
        <v>550</v>
      </c>
      <c r="I116" s="18">
        <v>550</v>
      </c>
      <c r="J116" s="18"/>
      <c r="K116" s="18"/>
      <c r="L116" s="18"/>
      <c r="M116" s="18"/>
      <c r="N116" s="18"/>
      <c r="O116" s="18"/>
      <c r="P116" s="18">
        <v>1</v>
      </c>
      <c r="Q116" s="18">
        <v>1</v>
      </c>
      <c r="R116" s="18">
        <v>333</v>
      </c>
      <c r="S116" s="18">
        <v>333</v>
      </c>
      <c r="T116" s="18">
        <v>370</v>
      </c>
      <c r="U116" s="18">
        <v>370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>
        <v>1</v>
      </c>
      <c r="CE116" s="18">
        <v>1</v>
      </c>
      <c r="CF116" s="18">
        <v>290</v>
      </c>
      <c r="CG116" s="18">
        <v>290</v>
      </c>
      <c r="CH116" s="18">
        <v>360</v>
      </c>
      <c r="CI116" s="18">
        <v>360</v>
      </c>
      <c r="CJ116" s="20">
        <f t="shared" si="12"/>
        <v>290</v>
      </c>
      <c r="CK116" s="20">
        <f t="shared" si="13"/>
        <v>360</v>
      </c>
      <c r="CL116" s="18" t="s">
        <v>69</v>
      </c>
      <c r="CN116" s="21">
        <f t="shared" si="9"/>
        <v>360</v>
      </c>
      <c r="CO116" s="21">
        <f t="shared" si="10"/>
        <v>360</v>
      </c>
      <c r="CP116" s="27">
        <f t="shared" si="11"/>
        <v>0</v>
      </c>
    </row>
    <row r="117" spans="1:94" x14ac:dyDescent="0.25">
      <c r="A117" s="18">
        <v>33</v>
      </c>
      <c r="B117" s="18" t="s">
        <v>31</v>
      </c>
      <c r="C117" s="18">
        <v>55</v>
      </c>
      <c r="D117" s="18">
        <v>55</v>
      </c>
      <c r="E117" s="18">
        <v>55</v>
      </c>
      <c r="F117" s="18">
        <v>200</v>
      </c>
      <c r="G117" s="18">
        <v>11000</v>
      </c>
      <c r="H117" s="18">
        <v>230</v>
      </c>
      <c r="I117" s="18">
        <v>12650</v>
      </c>
      <c r="J117" s="18"/>
      <c r="K117" s="18"/>
      <c r="L117" s="18"/>
      <c r="M117" s="18"/>
      <c r="N117" s="18"/>
      <c r="O117" s="18"/>
      <c r="P117" s="18">
        <v>55</v>
      </c>
      <c r="Q117" s="18">
        <v>55</v>
      </c>
      <c r="R117" s="18">
        <v>149</v>
      </c>
      <c r="S117" s="18">
        <v>8195</v>
      </c>
      <c r="T117" s="18">
        <v>165</v>
      </c>
      <c r="U117" s="18">
        <v>9075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>
        <v>55</v>
      </c>
      <c r="CE117" s="18">
        <v>55</v>
      </c>
      <c r="CF117" s="18">
        <v>272</v>
      </c>
      <c r="CG117" s="18">
        <v>14960</v>
      </c>
      <c r="CH117" s="18">
        <v>337</v>
      </c>
      <c r="CI117" s="18">
        <v>18550</v>
      </c>
      <c r="CJ117" s="20">
        <f t="shared" si="12"/>
        <v>149</v>
      </c>
      <c r="CK117" s="20">
        <f t="shared" si="13"/>
        <v>165</v>
      </c>
      <c r="CL117" s="18" t="s">
        <v>73</v>
      </c>
      <c r="CN117" s="21">
        <f t="shared" si="9"/>
        <v>9075</v>
      </c>
      <c r="CO117" s="21">
        <f t="shared" si="10"/>
        <v>9075</v>
      </c>
      <c r="CP117" s="27">
        <f t="shared" si="11"/>
        <v>0</v>
      </c>
    </row>
    <row r="118" spans="1:94" x14ac:dyDescent="0.25">
      <c r="A118" s="18">
        <v>33</v>
      </c>
      <c r="B118" s="18" t="s">
        <v>30</v>
      </c>
      <c r="C118" s="18">
        <v>271</v>
      </c>
      <c r="D118" s="18">
        <v>271</v>
      </c>
      <c r="E118" s="18">
        <v>271</v>
      </c>
      <c r="F118" s="18">
        <v>150</v>
      </c>
      <c r="G118" s="18">
        <v>40650</v>
      </c>
      <c r="H118" s="18">
        <v>160</v>
      </c>
      <c r="I118" s="18">
        <v>43360</v>
      </c>
      <c r="J118" s="18"/>
      <c r="K118" s="18"/>
      <c r="L118" s="18"/>
      <c r="M118" s="18"/>
      <c r="N118" s="18"/>
      <c r="O118" s="18"/>
      <c r="P118" s="18">
        <v>271</v>
      </c>
      <c r="Q118" s="18">
        <v>271</v>
      </c>
      <c r="R118" s="18">
        <v>135</v>
      </c>
      <c r="S118" s="18">
        <v>36585</v>
      </c>
      <c r="T118" s="18">
        <v>150</v>
      </c>
      <c r="U118" s="18">
        <v>40650</v>
      </c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>
        <v>271</v>
      </c>
      <c r="CE118" s="18">
        <v>271</v>
      </c>
      <c r="CF118" s="18">
        <v>155</v>
      </c>
      <c r="CG118" s="18">
        <v>42005</v>
      </c>
      <c r="CH118" s="18">
        <v>192</v>
      </c>
      <c r="CI118" s="18">
        <v>52084</v>
      </c>
      <c r="CJ118" s="20">
        <f t="shared" si="12"/>
        <v>135</v>
      </c>
      <c r="CK118" s="20">
        <f t="shared" si="13"/>
        <v>150</v>
      </c>
      <c r="CL118" s="18" t="s">
        <v>73</v>
      </c>
      <c r="CN118" s="21">
        <f t="shared" si="9"/>
        <v>40650</v>
      </c>
      <c r="CO118" s="21">
        <f t="shared" si="10"/>
        <v>40650</v>
      </c>
      <c r="CP118" s="27">
        <f t="shared" si="11"/>
        <v>0</v>
      </c>
    </row>
    <row r="119" spans="1:94" x14ac:dyDescent="0.25">
      <c r="A119" s="18">
        <v>33</v>
      </c>
      <c r="B119" s="18" t="s">
        <v>35</v>
      </c>
      <c r="C119" s="18">
        <v>330</v>
      </c>
      <c r="D119" s="18">
        <v>330</v>
      </c>
      <c r="E119" s="18">
        <v>330</v>
      </c>
      <c r="F119" s="18">
        <v>400</v>
      </c>
      <c r="G119" s="18">
        <v>132000</v>
      </c>
      <c r="H119" s="18">
        <v>416</v>
      </c>
      <c r="I119" s="18">
        <v>137280</v>
      </c>
      <c r="J119" s="18"/>
      <c r="K119" s="18"/>
      <c r="L119" s="18"/>
      <c r="M119" s="18"/>
      <c r="N119" s="18"/>
      <c r="O119" s="18"/>
      <c r="P119" s="18">
        <v>330</v>
      </c>
      <c r="Q119" s="18">
        <v>330</v>
      </c>
      <c r="R119" s="18">
        <v>225</v>
      </c>
      <c r="S119" s="18">
        <v>74250</v>
      </c>
      <c r="T119" s="18">
        <v>298</v>
      </c>
      <c r="U119" s="18">
        <v>98340</v>
      </c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>
        <v>330</v>
      </c>
      <c r="CE119" s="18">
        <v>330</v>
      </c>
      <c r="CF119" s="18">
        <v>100</v>
      </c>
      <c r="CG119" s="18">
        <v>33000</v>
      </c>
      <c r="CH119" s="18">
        <v>124</v>
      </c>
      <c r="CI119" s="18">
        <v>40920</v>
      </c>
      <c r="CJ119" s="20">
        <f t="shared" si="12"/>
        <v>100</v>
      </c>
      <c r="CK119" s="20">
        <f t="shared" si="13"/>
        <v>124</v>
      </c>
      <c r="CL119" s="18" t="s">
        <v>69</v>
      </c>
      <c r="CN119" s="21">
        <f t="shared" si="9"/>
        <v>40920</v>
      </c>
      <c r="CO119" s="21">
        <f t="shared" si="10"/>
        <v>40920</v>
      </c>
      <c r="CP119" s="27">
        <f t="shared" si="11"/>
        <v>0</v>
      </c>
    </row>
    <row r="120" spans="1:94" x14ac:dyDescent="0.25">
      <c r="A120" s="18">
        <v>34</v>
      </c>
      <c r="B120" s="18" t="s">
        <v>29</v>
      </c>
      <c r="C120" s="18">
        <v>161</v>
      </c>
      <c r="D120" s="18">
        <v>161</v>
      </c>
      <c r="E120" s="18">
        <v>161</v>
      </c>
      <c r="F120" s="18">
        <v>290</v>
      </c>
      <c r="G120" s="18">
        <v>46690</v>
      </c>
      <c r="H120" s="18">
        <v>300</v>
      </c>
      <c r="I120" s="18">
        <v>48300</v>
      </c>
      <c r="J120" s="18"/>
      <c r="K120" s="18"/>
      <c r="L120" s="18"/>
      <c r="M120" s="18"/>
      <c r="N120" s="18"/>
      <c r="O120" s="18"/>
      <c r="P120" s="18">
        <v>161</v>
      </c>
      <c r="Q120" s="18">
        <v>161</v>
      </c>
      <c r="R120" s="18">
        <v>230</v>
      </c>
      <c r="S120" s="18">
        <v>37030</v>
      </c>
      <c r="T120" s="18">
        <v>255</v>
      </c>
      <c r="U120" s="18">
        <v>41055</v>
      </c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>
        <v>161</v>
      </c>
      <c r="CE120" s="18">
        <v>161</v>
      </c>
      <c r="CF120" s="18">
        <v>145</v>
      </c>
      <c r="CG120" s="18">
        <v>23345</v>
      </c>
      <c r="CH120" s="18">
        <v>180</v>
      </c>
      <c r="CI120" s="18">
        <v>28947</v>
      </c>
      <c r="CJ120" s="20">
        <f t="shared" si="12"/>
        <v>145</v>
      </c>
      <c r="CK120" s="20">
        <f t="shared" si="13"/>
        <v>180</v>
      </c>
      <c r="CL120" s="18" t="s">
        <v>69</v>
      </c>
      <c r="CN120" s="21">
        <f t="shared" si="9"/>
        <v>28947</v>
      </c>
      <c r="CO120" s="21">
        <f>+CN120</f>
        <v>28947</v>
      </c>
      <c r="CP120" s="27">
        <f t="shared" si="11"/>
        <v>0</v>
      </c>
    </row>
    <row r="121" spans="1:94" x14ac:dyDescent="0.25">
      <c r="A121" s="18">
        <v>34</v>
      </c>
      <c r="B121" s="18" t="s">
        <v>36</v>
      </c>
      <c r="C121" s="18">
        <v>260</v>
      </c>
      <c r="D121" s="18">
        <v>260</v>
      </c>
      <c r="E121" s="18">
        <v>260</v>
      </c>
      <c r="F121" s="18">
        <v>33.5</v>
      </c>
      <c r="G121" s="18">
        <v>8710</v>
      </c>
      <c r="H121" s="18">
        <v>35</v>
      </c>
      <c r="I121" s="18">
        <v>9100</v>
      </c>
      <c r="J121" s="18"/>
      <c r="K121" s="18"/>
      <c r="L121" s="18"/>
      <c r="M121" s="18"/>
      <c r="N121" s="18"/>
      <c r="O121" s="18"/>
      <c r="P121" s="18">
        <v>260</v>
      </c>
      <c r="Q121" s="18">
        <v>260</v>
      </c>
      <c r="R121" s="18">
        <v>26</v>
      </c>
      <c r="S121" s="18">
        <v>6760</v>
      </c>
      <c r="T121" s="18">
        <v>28</v>
      </c>
      <c r="U121" s="18">
        <v>7280</v>
      </c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>
        <v>260</v>
      </c>
      <c r="CE121" s="18">
        <v>260</v>
      </c>
      <c r="CF121" s="18">
        <v>25</v>
      </c>
      <c r="CG121" s="18">
        <v>6500</v>
      </c>
      <c r="CH121" s="18">
        <v>31</v>
      </c>
      <c r="CI121" s="18">
        <v>8060</v>
      </c>
      <c r="CJ121" s="20">
        <f t="shared" si="12"/>
        <v>25</v>
      </c>
      <c r="CK121" s="20">
        <f t="shared" si="13"/>
        <v>28</v>
      </c>
      <c r="CL121" s="18" t="s">
        <v>76</v>
      </c>
      <c r="CN121" s="21">
        <f t="shared" si="9"/>
        <v>7280</v>
      </c>
      <c r="CO121" s="21">
        <f t="shared" si="10"/>
        <v>7280</v>
      </c>
      <c r="CP121" s="27">
        <f t="shared" si="11"/>
        <v>0</v>
      </c>
    </row>
    <row r="122" spans="1:94" x14ac:dyDescent="0.25">
      <c r="A122" s="18">
        <v>34</v>
      </c>
      <c r="B122" s="18" t="s">
        <v>33</v>
      </c>
      <c r="C122" s="18">
        <v>26</v>
      </c>
      <c r="D122" s="18">
        <v>26</v>
      </c>
      <c r="E122" s="18">
        <v>26</v>
      </c>
      <c r="F122" s="18">
        <v>285</v>
      </c>
      <c r="G122" s="18">
        <v>7410</v>
      </c>
      <c r="H122" s="18">
        <v>295</v>
      </c>
      <c r="I122" s="18">
        <v>7670</v>
      </c>
      <c r="J122" s="18"/>
      <c r="K122" s="18"/>
      <c r="L122" s="18"/>
      <c r="M122" s="18"/>
      <c r="N122" s="18"/>
      <c r="O122" s="18"/>
      <c r="P122" s="18">
        <v>26</v>
      </c>
      <c r="Q122" s="18">
        <v>26</v>
      </c>
      <c r="R122" s="18">
        <v>405</v>
      </c>
      <c r="S122" s="18">
        <v>10530</v>
      </c>
      <c r="T122" s="18">
        <v>450</v>
      </c>
      <c r="U122" s="18">
        <v>11700</v>
      </c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>
        <v>26</v>
      </c>
      <c r="CE122" s="18">
        <v>26</v>
      </c>
      <c r="CF122" s="18">
        <v>280</v>
      </c>
      <c r="CG122" s="18">
        <v>7280</v>
      </c>
      <c r="CH122" s="18">
        <v>347</v>
      </c>
      <c r="CI122" s="18">
        <v>9027</v>
      </c>
      <c r="CJ122" s="20">
        <f t="shared" si="12"/>
        <v>280</v>
      </c>
      <c r="CK122" s="20">
        <f t="shared" si="13"/>
        <v>295</v>
      </c>
      <c r="CL122" s="18" t="s">
        <v>82</v>
      </c>
      <c r="CN122" s="21">
        <f t="shared" si="9"/>
        <v>7670</v>
      </c>
      <c r="CO122" s="21">
        <f t="shared" si="10"/>
        <v>7670</v>
      </c>
      <c r="CP122" s="27">
        <f t="shared" si="11"/>
        <v>0</v>
      </c>
    </row>
    <row r="123" spans="1:94" x14ac:dyDescent="0.25">
      <c r="A123" s="18">
        <v>34</v>
      </c>
      <c r="B123" s="18" t="s">
        <v>37</v>
      </c>
      <c r="C123" s="18">
        <v>6440</v>
      </c>
      <c r="D123" s="18">
        <v>6440</v>
      </c>
      <c r="E123" s="18">
        <v>6440</v>
      </c>
      <c r="F123" s="18">
        <v>15</v>
      </c>
      <c r="G123" s="18">
        <v>96600</v>
      </c>
      <c r="H123" s="18">
        <v>16</v>
      </c>
      <c r="I123" s="18">
        <v>103040</v>
      </c>
      <c r="J123" s="18"/>
      <c r="K123" s="18"/>
      <c r="L123" s="18"/>
      <c r="M123" s="18"/>
      <c r="N123" s="18"/>
      <c r="O123" s="18"/>
      <c r="P123" s="18">
        <v>6440</v>
      </c>
      <c r="Q123" s="18">
        <v>6440</v>
      </c>
      <c r="R123" s="18">
        <v>18</v>
      </c>
      <c r="S123" s="18">
        <v>115920</v>
      </c>
      <c r="T123" s="18">
        <v>20</v>
      </c>
      <c r="U123" s="18">
        <v>128800</v>
      </c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>
        <v>6440</v>
      </c>
      <c r="CE123" s="18">
        <v>6440</v>
      </c>
      <c r="CF123" s="18">
        <v>22</v>
      </c>
      <c r="CG123" s="18">
        <v>141680</v>
      </c>
      <c r="CH123" s="18">
        <v>28</v>
      </c>
      <c r="CI123" s="18">
        <v>175638</v>
      </c>
      <c r="CJ123" s="20">
        <f t="shared" ref="CJ123:CJ154" si="15">MIN(F123,R123,X123,AD123,AJ123,AP123,AV123,BB123,BH123,BN123,BT123,BZ123,CF123,L123)</f>
        <v>15</v>
      </c>
      <c r="CK123" s="20">
        <f t="shared" ref="CK123:CK154" si="16">MIN(H123,T123,Z123,AF123,AL123,AR123,AX123,BD123,BJ123,BP123,BV123,CB123,CH123,N123)</f>
        <v>16</v>
      </c>
      <c r="CL123" s="18" t="s">
        <v>82</v>
      </c>
      <c r="CN123" s="21">
        <f t="shared" si="9"/>
        <v>103040</v>
      </c>
      <c r="CO123" s="21">
        <f t="shared" si="10"/>
        <v>103040</v>
      </c>
      <c r="CP123" s="27">
        <f t="shared" si="11"/>
        <v>0</v>
      </c>
    </row>
    <row r="124" spans="1:94" x14ac:dyDescent="0.25">
      <c r="A124" s="18">
        <v>34</v>
      </c>
      <c r="B124" s="18" t="s">
        <v>32</v>
      </c>
      <c r="C124" s="18">
        <v>728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>
        <v>728</v>
      </c>
      <c r="Q124" s="18">
        <v>728</v>
      </c>
      <c r="R124" s="18">
        <v>189</v>
      </c>
      <c r="S124" s="18">
        <v>137592</v>
      </c>
      <c r="T124" s="18">
        <v>210</v>
      </c>
      <c r="U124" s="18">
        <v>152880</v>
      </c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>
        <v>728</v>
      </c>
      <c r="CE124" s="18">
        <v>728</v>
      </c>
      <c r="CF124" s="18">
        <v>100</v>
      </c>
      <c r="CG124" s="18">
        <v>72800</v>
      </c>
      <c r="CH124" s="18">
        <v>124</v>
      </c>
      <c r="CI124" s="18">
        <v>90272</v>
      </c>
      <c r="CJ124" s="20">
        <f t="shared" si="15"/>
        <v>100</v>
      </c>
      <c r="CK124" s="20">
        <f t="shared" si="16"/>
        <v>124</v>
      </c>
      <c r="CL124" s="18" t="s">
        <v>69</v>
      </c>
      <c r="CN124" s="21">
        <f t="shared" si="9"/>
        <v>90272</v>
      </c>
      <c r="CO124" s="21">
        <f t="shared" si="10"/>
        <v>90272</v>
      </c>
      <c r="CP124" s="27">
        <f t="shared" si="11"/>
        <v>0</v>
      </c>
    </row>
    <row r="125" spans="1:94" x14ac:dyDescent="0.25">
      <c r="A125" s="18">
        <v>34</v>
      </c>
      <c r="B125" s="18" t="s">
        <v>34</v>
      </c>
      <c r="C125" s="18">
        <v>1</v>
      </c>
      <c r="D125" s="18">
        <v>1</v>
      </c>
      <c r="E125" s="18">
        <v>1</v>
      </c>
      <c r="F125" s="18">
        <v>500</v>
      </c>
      <c r="G125" s="18">
        <v>500</v>
      </c>
      <c r="H125" s="18">
        <v>550</v>
      </c>
      <c r="I125" s="18">
        <v>550</v>
      </c>
      <c r="J125" s="18"/>
      <c r="K125" s="18"/>
      <c r="L125" s="18"/>
      <c r="M125" s="18"/>
      <c r="N125" s="18"/>
      <c r="O125" s="18"/>
      <c r="P125" s="18">
        <v>1</v>
      </c>
      <c r="Q125" s="18">
        <v>1</v>
      </c>
      <c r="R125" s="18">
        <v>333</v>
      </c>
      <c r="S125" s="18">
        <v>333</v>
      </c>
      <c r="T125" s="18">
        <v>370</v>
      </c>
      <c r="U125" s="18">
        <v>370</v>
      </c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>
        <v>1</v>
      </c>
      <c r="CE125" s="18">
        <v>1</v>
      </c>
      <c r="CF125" s="18">
        <v>290</v>
      </c>
      <c r="CG125" s="18">
        <v>290</v>
      </c>
      <c r="CH125" s="18">
        <v>360</v>
      </c>
      <c r="CI125" s="18">
        <v>360</v>
      </c>
      <c r="CJ125" s="20">
        <f t="shared" si="15"/>
        <v>290</v>
      </c>
      <c r="CK125" s="20">
        <f t="shared" si="16"/>
        <v>360</v>
      </c>
      <c r="CL125" s="18" t="s">
        <v>69</v>
      </c>
      <c r="CN125" s="21">
        <f t="shared" si="9"/>
        <v>360</v>
      </c>
      <c r="CO125" s="21">
        <f t="shared" si="10"/>
        <v>360</v>
      </c>
      <c r="CP125" s="27">
        <f t="shared" si="11"/>
        <v>0</v>
      </c>
    </row>
    <row r="126" spans="1:94" x14ac:dyDescent="0.25">
      <c r="A126" s="18">
        <v>34</v>
      </c>
      <c r="B126" s="18" t="s">
        <v>31</v>
      </c>
      <c r="C126" s="18">
        <v>42</v>
      </c>
      <c r="D126" s="18">
        <v>42</v>
      </c>
      <c r="E126" s="18">
        <v>42</v>
      </c>
      <c r="F126" s="18">
        <v>200</v>
      </c>
      <c r="G126" s="18">
        <v>8400</v>
      </c>
      <c r="H126" s="18">
        <v>230</v>
      </c>
      <c r="I126" s="18">
        <v>9660</v>
      </c>
      <c r="J126" s="18"/>
      <c r="K126" s="18"/>
      <c r="L126" s="18"/>
      <c r="M126" s="18"/>
      <c r="N126" s="18"/>
      <c r="O126" s="18"/>
      <c r="P126" s="18">
        <v>42</v>
      </c>
      <c r="Q126" s="18">
        <v>42</v>
      </c>
      <c r="R126" s="18">
        <v>149</v>
      </c>
      <c r="S126" s="18">
        <v>6258</v>
      </c>
      <c r="T126" s="18">
        <v>165</v>
      </c>
      <c r="U126" s="18">
        <v>6930</v>
      </c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>
        <v>42</v>
      </c>
      <c r="CE126" s="18">
        <v>42</v>
      </c>
      <c r="CF126" s="18">
        <v>272</v>
      </c>
      <c r="CG126" s="18">
        <v>11424</v>
      </c>
      <c r="CH126" s="18">
        <v>337</v>
      </c>
      <c r="CI126" s="18">
        <v>14154</v>
      </c>
      <c r="CJ126" s="20">
        <f t="shared" si="15"/>
        <v>149</v>
      </c>
      <c r="CK126" s="20">
        <f t="shared" si="16"/>
        <v>165</v>
      </c>
      <c r="CL126" s="18" t="s">
        <v>73</v>
      </c>
      <c r="CN126" s="21">
        <f t="shared" si="9"/>
        <v>6930</v>
      </c>
      <c r="CO126" s="21">
        <f t="shared" si="10"/>
        <v>6930</v>
      </c>
      <c r="CP126" s="27">
        <f t="shared" si="11"/>
        <v>0</v>
      </c>
    </row>
    <row r="127" spans="1:94" x14ac:dyDescent="0.25">
      <c r="A127" s="18">
        <v>34</v>
      </c>
      <c r="B127" s="18" t="s">
        <v>30</v>
      </c>
      <c r="C127" s="18">
        <v>205</v>
      </c>
      <c r="D127" s="18">
        <v>205</v>
      </c>
      <c r="E127" s="18">
        <v>205</v>
      </c>
      <c r="F127" s="18">
        <v>150</v>
      </c>
      <c r="G127" s="18">
        <v>30750</v>
      </c>
      <c r="H127" s="18">
        <v>160</v>
      </c>
      <c r="I127" s="18">
        <v>32800</v>
      </c>
      <c r="J127" s="18"/>
      <c r="K127" s="18"/>
      <c r="L127" s="18"/>
      <c r="M127" s="18"/>
      <c r="N127" s="18"/>
      <c r="O127" s="18"/>
      <c r="P127" s="18">
        <v>205</v>
      </c>
      <c r="Q127" s="18">
        <v>205</v>
      </c>
      <c r="R127" s="18">
        <v>135</v>
      </c>
      <c r="S127" s="18">
        <v>27675</v>
      </c>
      <c r="T127" s="18">
        <v>150</v>
      </c>
      <c r="U127" s="18">
        <v>30750</v>
      </c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>
        <v>205</v>
      </c>
      <c r="CE127" s="18">
        <v>205</v>
      </c>
      <c r="CF127" s="18">
        <v>155</v>
      </c>
      <c r="CG127" s="18">
        <v>31775</v>
      </c>
      <c r="CH127" s="18">
        <v>192</v>
      </c>
      <c r="CI127" s="18">
        <v>39400</v>
      </c>
      <c r="CJ127" s="20">
        <f t="shared" si="15"/>
        <v>135</v>
      </c>
      <c r="CK127" s="20">
        <f t="shared" si="16"/>
        <v>150</v>
      </c>
      <c r="CL127" s="18" t="s">
        <v>73</v>
      </c>
      <c r="CN127" s="21">
        <f t="shared" si="9"/>
        <v>30750</v>
      </c>
      <c r="CO127" s="21">
        <f t="shared" si="10"/>
        <v>30750</v>
      </c>
      <c r="CP127" s="27">
        <f t="shared" si="11"/>
        <v>0</v>
      </c>
    </row>
    <row r="128" spans="1:94" x14ac:dyDescent="0.25">
      <c r="A128" s="18">
        <v>34</v>
      </c>
      <c r="B128" s="18" t="s">
        <v>35</v>
      </c>
      <c r="C128" s="18">
        <v>249</v>
      </c>
      <c r="D128" s="18">
        <v>249</v>
      </c>
      <c r="E128" s="18">
        <v>249</v>
      </c>
      <c r="F128" s="18">
        <v>400</v>
      </c>
      <c r="G128" s="18">
        <v>99600</v>
      </c>
      <c r="H128" s="18">
        <v>416</v>
      </c>
      <c r="I128" s="18">
        <v>103584</v>
      </c>
      <c r="J128" s="18"/>
      <c r="K128" s="18"/>
      <c r="L128" s="18"/>
      <c r="M128" s="18"/>
      <c r="N128" s="18"/>
      <c r="O128" s="18"/>
      <c r="P128" s="18">
        <v>249</v>
      </c>
      <c r="Q128" s="18">
        <v>249</v>
      </c>
      <c r="R128" s="18">
        <v>225</v>
      </c>
      <c r="S128" s="18">
        <v>56025</v>
      </c>
      <c r="T128" s="18">
        <v>298</v>
      </c>
      <c r="U128" s="18">
        <v>74202</v>
      </c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>
        <v>249</v>
      </c>
      <c r="CE128" s="18">
        <v>249</v>
      </c>
      <c r="CF128" s="18">
        <v>100</v>
      </c>
      <c r="CG128" s="18">
        <v>24900</v>
      </c>
      <c r="CH128" s="18">
        <v>124</v>
      </c>
      <c r="CI128" s="18">
        <v>30876</v>
      </c>
      <c r="CJ128" s="20">
        <f t="shared" si="15"/>
        <v>100</v>
      </c>
      <c r="CK128" s="20">
        <f t="shared" si="16"/>
        <v>124</v>
      </c>
      <c r="CL128" s="18" t="s">
        <v>69</v>
      </c>
      <c r="CN128" s="21">
        <f t="shared" si="9"/>
        <v>30876</v>
      </c>
      <c r="CO128" s="21">
        <f t="shared" si="10"/>
        <v>30876</v>
      </c>
      <c r="CP128" s="27">
        <f t="shared" si="11"/>
        <v>0</v>
      </c>
    </row>
    <row r="129" spans="1:94" x14ac:dyDescent="0.25">
      <c r="A129" s="18">
        <v>35</v>
      </c>
      <c r="B129" s="18" t="s">
        <v>29</v>
      </c>
      <c r="C129" s="18">
        <v>141</v>
      </c>
      <c r="D129" s="18">
        <v>141</v>
      </c>
      <c r="E129" s="18">
        <v>141</v>
      </c>
      <c r="F129" s="18">
        <v>290</v>
      </c>
      <c r="G129" s="18">
        <v>40890</v>
      </c>
      <c r="H129" s="18">
        <v>300</v>
      </c>
      <c r="I129" s="18">
        <v>42300</v>
      </c>
      <c r="J129" s="18"/>
      <c r="K129" s="18"/>
      <c r="L129" s="18"/>
      <c r="M129" s="18"/>
      <c r="N129" s="18"/>
      <c r="O129" s="18"/>
      <c r="P129" s="18">
        <v>141</v>
      </c>
      <c r="Q129" s="18">
        <v>141</v>
      </c>
      <c r="R129" s="18">
        <v>230</v>
      </c>
      <c r="S129" s="18">
        <v>32430</v>
      </c>
      <c r="T129" s="18">
        <v>255</v>
      </c>
      <c r="U129" s="18">
        <v>35955</v>
      </c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>
        <v>141</v>
      </c>
      <c r="CE129" s="18">
        <v>141</v>
      </c>
      <c r="CF129" s="18">
        <v>145</v>
      </c>
      <c r="CG129" s="18">
        <v>20446</v>
      </c>
      <c r="CH129" s="18">
        <v>180</v>
      </c>
      <c r="CI129" s="18">
        <v>25353</v>
      </c>
      <c r="CJ129" s="20">
        <f t="shared" si="15"/>
        <v>145</v>
      </c>
      <c r="CK129" s="20">
        <f t="shared" si="16"/>
        <v>180</v>
      </c>
      <c r="CL129" s="18" t="s">
        <v>69</v>
      </c>
      <c r="CN129" s="21">
        <f t="shared" si="9"/>
        <v>25353</v>
      </c>
      <c r="CO129" s="21">
        <f>+CN129</f>
        <v>25353</v>
      </c>
      <c r="CP129" s="27">
        <f t="shared" si="11"/>
        <v>0</v>
      </c>
    </row>
    <row r="130" spans="1:94" x14ac:dyDescent="0.25">
      <c r="A130" s="18">
        <v>35</v>
      </c>
      <c r="B130" s="18" t="s">
        <v>36</v>
      </c>
      <c r="C130" s="18">
        <v>228</v>
      </c>
      <c r="D130" s="18">
        <v>228</v>
      </c>
      <c r="E130" s="18">
        <v>228</v>
      </c>
      <c r="F130" s="18">
        <v>33.5</v>
      </c>
      <c r="G130" s="18">
        <v>7638</v>
      </c>
      <c r="H130" s="18">
        <v>35</v>
      </c>
      <c r="I130" s="18">
        <v>7980</v>
      </c>
      <c r="J130" s="18"/>
      <c r="K130" s="18"/>
      <c r="L130" s="18"/>
      <c r="M130" s="18"/>
      <c r="N130" s="18"/>
      <c r="O130" s="18"/>
      <c r="P130" s="18">
        <v>228</v>
      </c>
      <c r="Q130" s="18">
        <v>228</v>
      </c>
      <c r="R130" s="18">
        <v>26</v>
      </c>
      <c r="S130" s="18">
        <v>5928</v>
      </c>
      <c r="T130" s="18">
        <v>28</v>
      </c>
      <c r="U130" s="18">
        <v>6384</v>
      </c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>
        <v>228</v>
      </c>
      <c r="CE130" s="18">
        <v>228</v>
      </c>
      <c r="CF130" s="18">
        <v>25</v>
      </c>
      <c r="CG130" s="18">
        <v>5700</v>
      </c>
      <c r="CH130" s="18">
        <v>31</v>
      </c>
      <c r="CI130" s="18">
        <v>7068</v>
      </c>
      <c r="CJ130" s="20">
        <f t="shared" si="15"/>
        <v>25</v>
      </c>
      <c r="CK130" s="20">
        <f t="shared" si="16"/>
        <v>28</v>
      </c>
      <c r="CL130" s="18" t="s">
        <v>76</v>
      </c>
      <c r="CN130" s="21">
        <f t="shared" si="9"/>
        <v>6384</v>
      </c>
      <c r="CO130" s="21">
        <f t="shared" si="10"/>
        <v>6384</v>
      </c>
      <c r="CP130" s="27">
        <f t="shared" si="11"/>
        <v>0</v>
      </c>
    </row>
    <row r="131" spans="1:94" x14ac:dyDescent="0.25">
      <c r="A131" s="18">
        <v>35</v>
      </c>
      <c r="B131" s="18" t="s">
        <v>33</v>
      </c>
      <c r="C131" s="18">
        <v>23</v>
      </c>
      <c r="D131" s="18">
        <v>23</v>
      </c>
      <c r="E131" s="18">
        <v>23</v>
      </c>
      <c r="F131" s="18">
        <v>285</v>
      </c>
      <c r="G131" s="18">
        <v>6555</v>
      </c>
      <c r="H131" s="18">
        <v>295</v>
      </c>
      <c r="I131" s="18">
        <v>6785</v>
      </c>
      <c r="J131" s="18"/>
      <c r="K131" s="18"/>
      <c r="L131" s="18"/>
      <c r="M131" s="18"/>
      <c r="N131" s="18"/>
      <c r="O131" s="18"/>
      <c r="P131" s="18">
        <v>23</v>
      </c>
      <c r="Q131" s="18">
        <v>23</v>
      </c>
      <c r="R131" s="18">
        <v>405</v>
      </c>
      <c r="S131" s="18">
        <v>9315</v>
      </c>
      <c r="T131" s="18">
        <v>450</v>
      </c>
      <c r="U131" s="18">
        <v>10350</v>
      </c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>
        <v>23</v>
      </c>
      <c r="CE131" s="18">
        <v>23</v>
      </c>
      <c r="CF131" s="18">
        <v>280</v>
      </c>
      <c r="CG131" s="18">
        <v>6440</v>
      </c>
      <c r="CH131" s="18">
        <v>347</v>
      </c>
      <c r="CI131" s="18">
        <v>7985</v>
      </c>
      <c r="CJ131" s="20">
        <f t="shared" si="15"/>
        <v>280</v>
      </c>
      <c r="CK131" s="20">
        <f t="shared" si="16"/>
        <v>295</v>
      </c>
      <c r="CL131" s="18" t="s">
        <v>82</v>
      </c>
      <c r="CN131" s="21">
        <f t="shared" si="9"/>
        <v>6785</v>
      </c>
      <c r="CO131" s="21">
        <f t="shared" si="10"/>
        <v>6785</v>
      </c>
      <c r="CP131" s="27">
        <f t="shared" si="11"/>
        <v>0</v>
      </c>
    </row>
    <row r="132" spans="1:94" x14ac:dyDescent="0.25">
      <c r="A132" s="18">
        <v>35</v>
      </c>
      <c r="B132" s="18" t="s">
        <v>37</v>
      </c>
      <c r="C132" s="18">
        <v>4876</v>
      </c>
      <c r="D132" s="18">
        <v>4876</v>
      </c>
      <c r="E132" s="18">
        <v>4876</v>
      </c>
      <c r="F132" s="18">
        <v>15</v>
      </c>
      <c r="G132" s="18">
        <v>73140</v>
      </c>
      <c r="H132" s="18">
        <v>16</v>
      </c>
      <c r="I132" s="18">
        <v>78016</v>
      </c>
      <c r="J132" s="18"/>
      <c r="K132" s="18"/>
      <c r="L132" s="18"/>
      <c r="M132" s="18"/>
      <c r="N132" s="18"/>
      <c r="O132" s="18"/>
      <c r="P132" s="18">
        <v>4876</v>
      </c>
      <c r="Q132" s="18">
        <v>4876</v>
      </c>
      <c r="R132" s="18">
        <v>18</v>
      </c>
      <c r="S132" s="18">
        <v>87768</v>
      </c>
      <c r="T132" s="18">
        <v>20</v>
      </c>
      <c r="U132" s="18">
        <v>97520</v>
      </c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>
        <v>4876</v>
      </c>
      <c r="CE132" s="18">
        <v>4876</v>
      </c>
      <c r="CF132" s="18">
        <v>22</v>
      </c>
      <c r="CG132" s="18">
        <v>107272</v>
      </c>
      <c r="CH132" s="18">
        <v>28</v>
      </c>
      <c r="CI132" s="18">
        <v>133017</v>
      </c>
      <c r="CJ132" s="20">
        <f t="shared" si="15"/>
        <v>15</v>
      </c>
      <c r="CK132" s="20">
        <f t="shared" si="16"/>
        <v>16</v>
      </c>
      <c r="CL132" s="18" t="s">
        <v>82</v>
      </c>
      <c r="CN132" s="21">
        <f t="shared" ref="CN132:CN195" si="17">MIN(I132,O132,AA132,AG132,AM132,AS132,AY132,BE132,BK132,BQ132,BW132,CC132,CI132,U132)</f>
        <v>78016</v>
      </c>
      <c r="CO132" s="21">
        <f t="shared" ref="CO132:CO195" si="18">+C132*CK132</f>
        <v>78016</v>
      </c>
      <c r="CP132" s="27">
        <f t="shared" ref="CP132:CP195" si="19">+CN132-CO132</f>
        <v>0</v>
      </c>
    </row>
    <row r="133" spans="1:94" x14ac:dyDescent="0.25">
      <c r="A133" s="18">
        <v>35</v>
      </c>
      <c r="B133" s="18" t="s">
        <v>32</v>
      </c>
      <c r="C133" s="18">
        <v>637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>
        <v>637</v>
      </c>
      <c r="Q133" s="18">
        <v>637</v>
      </c>
      <c r="R133" s="18">
        <v>189</v>
      </c>
      <c r="S133" s="18">
        <v>120393</v>
      </c>
      <c r="T133" s="18">
        <v>210</v>
      </c>
      <c r="U133" s="18">
        <v>133770</v>
      </c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>
        <v>637</v>
      </c>
      <c r="CE133" s="18">
        <v>637</v>
      </c>
      <c r="CF133" s="18">
        <v>100</v>
      </c>
      <c r="CG133" s="18">
        <v>63700</v>
      </c>
      <c r="CH133" s="18">
        <v>124</v>
      </c>
      <c r="CI133" s="18">
        <v>79000</v>
      </c>
      <c r="CJ133" s="20">
        <f t="shared" si="15"/>
        <v>100</v>
      </c>
      <c r="CK133" s="20">
        <f t="shared" si="16"/>
        <v>124</v>
      </c>
      <c r="CL133" s="18" t="s">
        <v>69</v>
      </c>
      <c r="CN133" s="21">
        <f t="shared" si="17"/>
        <v>79000</v>
      </c>
      <c r="CO133" s="21">
        <f>+CN133</f>
        <v>79000</v>
      </c>
      <c r="CP133" s="27">
        <f t="shared" si="19"/>
        <v>0</v>
      </c>
    </row>
    <row r="134" spans="1:94" x14ac:dyDescent="0.25">
      <c r="A134" s="18">
        <v>35</v>
      </c>
      <c r="B134" s="18" t="s">
        <v>34</v>
      </c>
      <c r="C134" s="18">
        <v>1</v>
      </c>
      <c r="D134" s="18">
        <v>1</v>
      </c>
      <c r="E134" s="18">
        <v>1</v>
      </c>
      <c r="F134" s="18">
        <v>500</v>
      </c>
      <c r="G134" s="18">
        <v>500</v>
      </c>
      <c r="H134" s="18">
        <v>550</v>
      </c>
      <c r="I134" s="18">
        <v>550</v>
      </c>
      <c r="J134" s="18"/>
      <c r="K134" s="18"/>
      <c r="L134" s="18"/>
      <c r="M134" s="18"/>
      <c r="N134" s="18"/>
      <c r="O134" s="18"/>
      <c r="P134" s="18">
        <v>1</v>
      </c>
      <c r="Q134" s="18">
        <v>1</v>
      </c>
      <c r="R134" s="18">
        <v>333</v>
      </c>
      <c r="S134" s="18">
        <v>333</v>
      </c>
      <c r="T134" s="18">
        <v>370</v>
      </c>
      <c r="U134" s="18">
        <v>370</v>
      </c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>
        <v>1</v>
      </c>
      <c r="CE134" s="18">
        <v>1</v>
      </c>
      <c r="CF134" s="18">
        <v>290</v>
      </c>
      <c r="CG134" s="18">
        <v>290</v>
      </c>
      <c r="CH134" s="18">
        <v>360</v>
      </c>
      <c r="CI134" s="18">
        <v>360</v>
      </c>
      <c r="CJ134" s="20">
        <f t="shared" si="15"/>
        <v>290</v>
      </c>
      <c r="CK134" s="20">
        <f t="shared" si="16"/>
        <v>360</v>
      </c>
      <c r="CL134" s="18" t="s">
        <v>69</v>
      </c>
      <c r="CN134" s="21">
        <f t="shared" si="17"/>
        <v>360</v>
      </c>
      <c r="CO134" s="21">
        <f t="shared" si="18"/>
        <v>360</v>
      </c>
      <c r="CP134" s="27">
        <f t="shared" si="19"/>
        <v>0</v>
      </c>
    </row>
    <row r="135" spans="1:94" x14ac:dyDescent="0.25">
      <c r="A135" s="18">
        <v>35</v>
      </c>
      <c r="B135" s="18" t="s">
        <v>31</v>
      </c>
      <c r="C135" s="18">
        <v>36</v>
      </c>
      <c r="D135" s="18">
        <v>36</v>
      </c>
      <c r="E135" s="18">
        <v>36</v>
      </c>
      <c r="F135" s="18">
        <v>200</v>
      </c>
      <c r="G135" s="18">
        <v>7200</v>
      </c>
      <c r="H135" s="18">
        <v>230</v>
      </c>
      <c r="I135" s="18">
        <v>8280</v>
      </c>
      <c r="J135" s="18"/>
      <c r="K135" s="18"/>
      <c r="L135" s="18"/>
      <c r="M135" s="18"/>
      <c r="N135" s="18"/>
      <c r="O135" s="18"/>
      <c r="P135" s="18">
        <v>36</v>
      </c>
      <c r="Q135" s="18">
        <v>36</v>
      </c>
      <c r="R135" s="18">
        <v>149</v>
      </c>
      <c r="S135" s="18">
        <v>5364</v>
      </c>
      <c r="T135" s="18">
        <v>165</v>
      </c>
      <c r="U135" s="18">
        <v>5940</v>
      </c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>
        <v>36</v>
      </c>
      <c r="CE135" s="18">
        <v>36</v>
      </c>
      <c r="CF135" s="18">
        <v>272</v>
      </c>
      <c r="CG135" s="18">
        <v>9792</v>
      </c>
      <c r="CH135" s="18">
        <v>337</v>
      </c>
      <c r="CI135" s="18">
        <v>12142</v>
      </c>
      <c r="CJ135" s="20">
        <f t="shared" si="15"/>
        <v>149</v>
      </c>
      <c r="CK135" s="20">
        <f t="shared" si="16"/>
        <v>165</v>
      </c>
      <c r="CL135" s="18" t="s">
        <v>73</v>
      </c>
      <c r="CN135" s="21">
        <f t="shared" si="17"/>
        <v>5940</v>
      </c>
      <c r="CO135" s="21">
        <f t="shared" si="18"/>
        <v>5940</v>
      </c>
      <c r="CP135" s="27">
        <f t="shared" si="19"/>
        <v>0</v>
      </c>
    </row>
    <row r="136" spans="1:94" x14ac:dyDescent="0.25">
      <c r="A136" s="18">
        <v>35</v>
      </c>
      <c r="B136" s="18" t="s">
        <v>30</v>
      </c>
      <c r="C136" s="18">
        <v>179</v>
      </c>
      <c r="D136" s="18">
        <v>179</v>
      </c>
      <c r="E136" s="18">
        <v>179</v>
      </c>
      <c r="F136" s="18">
        <v>150</v>
      </c>
      <c r="G136" s="18">
        <v>26850</v>
      </c>
      <c r="H136" s="18">
        <v>160</v>
      </c>
      <c r="I136" s="18">
        <v>28640</v>
      </c>
      <c r="J136" s="18"/>
      <c r="K136" s="18"/>
      <c r="L136" s="18"/>
      <c r="M136" s="18"/>
      <c r="N136" s="18"/>
      <c r="O136" s="18"/>
      <c r="P136" s="18">
        <v>179</v>
      </c>
      <c r="Q136" s="18">
        <v>179</v>
      </c>
      <c r="R136" s="18">
        <v>135</v>
      </c>
      <c r="S136" s="18">
        <v>24165</v>
      </c>
      <c r="T136" s="18">
        <v>150</v>
      </c>
      <c r="U136" s="18">
        <v>26850</v>
      </c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>
        <v>179</v>
      </c>
      <c r="CE136" s="18">
        <v>179</v>
      </c>
      <c r="CF136" s="18">
        <v>155</v>
      </c>
      <c r="CG136" s="18">
        <v>27745</v>
      </c>
      <c r="CH136" s="18">
        <v>192</v>
      </c>
      <c r="CI136" s="18">
        <v>34403</v>
      </c>
      <c r="CJ136" s="20">
        <f t="shared" si="15"/>
        <v>135</v>
      </c>
      <c r="CK136" s="20">
        <f t="shared" si="16"/>
        <v>150</v>
      </c>
      <c r="CL136" s="18" t="s">
        <v>73</v>
      </c>
      <c r="CN136" s="21">
        <f t="shared" si="17"/>
        <v>26850</v>
      </c>
      <c r="CO136" s="21">
        <f t="shared" si="18"/>
        <v>26850</v>
      </c>
      <c r="CP136" s="27">
        <f t="shared" si="19"/>
        <v>0</v>
      </c>
    </row>
    <row r="137" spans="1:94" x14ac:dyDescent="0.25">
      <c r="A137" s="18">
        <v>35</v>
      </c>
      <c r="B137" s="18" t="s">
        <v>35</v>
      </c>
      <c r="C137" s="18">
        <v>218</v>
      </c>
      <c r="D137" s="18">
        <v>218</v>
      </c>
      <c r="E137" s="18">
        <v>218</v>
      </c>
      <c r="F137" s="18">
        <v>400</v>
      </c>
      <c r="G137" s="18">
        <v>87200</v>
      </c>
      <c r="H137" s="18">
        <v>416</v>
      </c>
      <c r="I137" s="18">
        <v>90688</v>
      </c>
      <c r="J137" s="18"/>
      <c r="K137" s="18"/>
      <c r="L137" s="18"/>
      <c r="M137" s="18"/>
      <c r="N137" s="18"/>
      <c r="O137" s="18"/>
      <c r="P137" s="18">
        <v>218</v>
      </c>
      <c r="Q137" s="18">
        <v>218</v>
      </c>
      <c r="R137" s="18">
        <v>225</v>
      </c>
      <c r="S137" s="18">
        <v>49050</v>
      </c>
      <c r="T137" s="18">
        <v>298</v>
      </c>
      <c r="U137" s="18">
        <v>64964</v>
      </c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>
        <v>218</v>
      </c>
      <c r="CE137" s="18">
        <v>218</v>
      </c>
      <c r="CF137" s="18">
        <v>100</v>
      </c>
      <c r="CG137" s="18">
        <v>21800</v>
      </c>
      <c r="CH137" s="18">
        <v>124</v>
      </c>
      <c r="CI137" s="18">
        <v>27032</v>
      </c>
      <c r="CJ137" s="20">
        <f t="shared" si="15"/>
        <v>100</v>
      </c>
      <c r="CK137" s="20">
        <f t="shared" si="16"/>
        <v>124</v>
      </c>
      <c r="CL137" s="18" t="s">
        <v>69</v>
      </c>
      <c r="CN137" s="21">
        <f t="shared" si="17"/>
        <v>27032</v>
      </c>
      <c r="CO137" s="21">
        <f t="shared" si="18"/>
        <v>27032</v>
      </c>
      <c r="CP137" s="27">
        <f t="shared" si="19"/>
        <v>0</v>
      </c>
    </row>
    <row r="138" spans="1:94" x14ac:dyDescent="0.25">
      <c r="A138" s="18">
        <v>36</v>
      </c>
      <c r="B138" s="18" t="s">
        <v>29</v>
      </c>
      <c r="C138" s="18">
        <v>81</v>
      </c>
      <c r="D138" s="18">
        <v>81</v>
      </c>
      <c r="E138" s="18">
        <v>81</v>
      </c>
      <c r="F138" s="18">
        <v>290</v>
      </c>
      <c r="G138" s="18">
        <v>23490</v>
      </c>
      <c r="H138" s="18">
        <v>300</v>
      </c>
      <c r="I138" s="18">
        <v>24300</v>
      </c>
      <c r="J138" s="18"/>
      <c r="K138" s="18"/>
      <c r="L138" s="18"/>
      <c r="M138" s="18"/>
      <c r="N138" s="18"/>
      <c r="O138" s="18"/>
      <c r="P138" s="18">
        <v>81</v>
      </c>
      <c r="Q138" s="18">
        <v>81</v>
      </c>
      <c r="R138" s="18">
        <v>230</v>
      </c>
      <c r="S138" s="18">
        <v>18630</v>
      </c>
      <c r="T138" s="18">
        <v>255</v>
      </c>
      <c r="U138" s="18">
        <v>20655</v>
      </c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>
        <v>81</v>
      </c>
      <c r="CE138" s="18">
        <v>81</v>
      </c>
      <c r="CF138" s="18">
        <v>145</v>
      </c>
      <c r="CG138" s="18">
        <v>11745</v>
      </c>
      <c r="CH138" s="18">
        <v>180</v>
      </c>
      <c r="CI138" s="18">
        <v>14563</v>
      </c>
      <c r="CJ138" s="20">
        <f t="shared" si="15"/>
        <v>145</v>
      </c>
      <c r="CK138" s="20">
        <f t="shared" si="16"/>
        <v>180</v>
      </c>
      <c r="CL138" s="18" t="s">
        <v>69</v>
      </c>
      <c r="CN138" s="21">
        <f t="shared" si="17"/>
        <v>14563</v>
      </c>
      <c r="CO138" s="21">
        <f>+CN138</f>
        <v>14563</v>
      </c>
      <c r="CP138" s="27">
        <f t="shared" si="19"/>
        <v>0</v>
      </c>
    </row>
    <row r="139" spans="1:94" x14ac:dyDescent="0.25">
      <c r="A139" s="18">
        <v>36</v>
      </c>
      <c r="B139" s="18" t="s">
        <v>36</v>
      </c>
      <c r="C139" s="18">
        <v>130</v>
      </c>
      <c r="D139" s="18">
        <v>130</v>
      </c>
      <c r="E139" s="18">
        <v>130</v>
      </c>
      <c r="F139" s="18">
        <v>33.5</v>
      </c>
      <c r="G139" s="18">
        <v>4355</v>
      </c>
      <c r="H139" s="18">
        <v>35</v>
      </c>
      <c r="I139" s="18">
        <v>4550</v>
      </c>
      <c r="J139" s="18"/>
      <c r="K139" s="18"/>
      <c r="L139" s="18"/>
      <c r="M139" s="18"/>
      <c r="N139" s="18"/>
      <c r="O139" s="18"/>
      <c r="P139" s="18">
        <v>130</v>
      </c>
      <c r="Q139" s="18">
        <v>130</v>
      </c>
      <c r="R139" s="18">
        <v>26</v>
      </c>
      <c r="S139" s="18">
        <v>3380</v>
      </c>
      <c r="T139" s="18">
        <v>28</v>
      </c>
      <c r="U139" s="18">
        <v>3640</v>
      </c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>
        <v>130</v>
      </c>
      <c r="CE139" s="18">
        <v>130</v>
      </c>
      <c r="CF139" s="18">
        <v>25</v>
      </c>
      <c r="CG139" s="18">
        <v>3250</v>
      </c>
      <c r="CH139" s="18">
        <v>31</v>
      </c>
      <c r="CI139" s="18">
        <v>4030</v>
      </c>
      <c r="CJ139" s="20">
        <f t="shared" si="15"/>
        <v>25</v>
      </c>
      <c r="CK139" s="20">
        <f t="shared" si="16"/>
        <v>28</v>
      </c>
      <c r="CL139" s="18" t="s">
        <v>76</v>
      </c>
      <c r="CN139" s="21">
        <f t="shared" si="17"/>
        <v>3640</v>
      </c>
      <c r="CO139" s="21">
        <f t="shared" si="18"/>
        <v>3640</v>
      </c>
      <c r="CP139" s="27">
        <f t="shared" si="19"/>
        <v>0</v>
      </c>
    </row>
    <row r="140" spans="1:94" x14ac:dyDescent="0.25">
      <c r="A140" s="18">
        <v>36</v>
      </c>
      <c r="B140" s="18" t="s">
        <v>33</v>
      </c>
      <c r="C140" s="18">
        <v>13</v>
      </c>
      <c r="D140" s="18">
        <v>13</v>
      </c>
      <c r="E140" s="18">
        <v>13</v>
      </c>
      <c r="F140" s="18">
        <v>285</v>
      </c>
      <c r="G140" s="18">
        <v>3705</v>
      </c>
      <c r="H140" s="18">
        <v>295</v>
      </c>
      <c r="I140" s="18">
        <v>3835</v>
      </c>
      <c r="J140" s="18"/>
      <c r="K140" s="18"/>
      <c r="L140" s="18"/>
      <c r="M140" s="18"/>
      <c r="N140" s="18"/>
      <c r="O140" s="18"/>
      <c r="P140" s="18">
        <v>13</v>
      </c>
      <c r="Q140" s="18">
        <v>13</v>
      </c>
      <c r="R140" s="18">
        <v>405</v>
      </c>
      <c r="S140" s="18">
        <v>5265</v>
      </c>
      <c r="T140" s="18">
        <v>450</v>
      </c>
      <c r="U140" s="18">
        <v>5850</v>
      </c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>
        <v>13</v>
      </c>
      <c r="CE140" s="18">
        <v>13</v>
      </c>
      <c r="CF140" s="18">
        <v>280</v>
      </c>
      <c r="CG140" s="18">
        <v>3640</v>
      </c>
      <c r="CH140" s="18">
        <v>347</v>
      </c>
      <c r="CI140" s="18">
        <v>4513</v>
      </c>
      <c r="CJ140" s="20">
        <f t="shared" si="15"/>
        <v>280</v>
      </c>
      <c r="CK140" s="20">
        <f t="shared" si="16"/>
        <v>295</v>
      </c>
      <c r="CL140" s="18" t="s">
        <v>82</v>
      </c>
      <c r="CN140" s="21">
        <f t="shared" si="17"/>
        <v>3835</v>
      </c>
      <c r="CO140" s="21">
        <f t="shared" si="18"/>
        <v>3835</v>
      </c>
      <c r="CP140" s="27">
        <f t="shared" si="19"/>
        <v>0</v>
      </c>
    </row>
    <row r="141" spans="1:94" x14ac:dyDescent="0.25">
      <c r="A141" s="18">
        <v>36</v>
      </c>
      <c r="B141" s="18" t="s">
        <v>37</v>
      </c>
      <c r="C141" s="18">
        <v>1840</v>
      </c>
      <c r="D141" s="18">
        <v>1840</v>
      </c>
      <c r="E141" s="18">
        <v>1840</v>
      </c>
      <c r="F141" s="18">
        <v>15</v>
      </c>
      <c r="G141" s="18">
        <v>27600</v>
      </c>
      <c r="H141" s="18">
        <v>16</v>
      </c>
      <c r="I141" s="18">
        <v>29440</v>
      </c>
      <c r="J141" s="18"/>
      <c r="K141" s="18"/>
      <c r="L141" s="18"/>
      <c r="M141" s="18"/>
      <c r="N141" s="18"/>
      <c r="O141" s="18"/>
      <c r="P141" s="18">
        <v>1840</v>
      </c>
      <c r="Q141" s="18">
        <v>1840</v>
      </c>
      <c r="R141" s="18">
        <v>18</v>
      </c>
      <c r="S141" s="18">
        <v>33120</v>
      </c>
      <c r="T141" s="18">
        <v>20</v>
      </c>
      <c r="U141" s="18">
        <v>36800</v>
      </c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>
        <v>1840</v>
      </c>
      <c r="CE141" s="18">
        <v>1840</v>
      </c>
      <c r="CF141" s="18">
        <v>22</v>
      </c>
      <c r="CG141" s="18">
        <v>40480</v>
      </c>
      <c r="CH141" s="18">
        <v>28</v>
      </c>
      <c r="CI141" s="18">
        <v>50195</v>
      </c>
      <c r="CJ141" s="20">
        <f t="shared" si="15"/>
        <v>15</v>
      </c>
      <c r="CK141" s="20">
        <f t="shared" si="16"/>
        <v>16</v>
      </c>
      <c r="CL141" s="18" t="s">
        <v>82</v>
      </c>
      <c r="CN141" s="21">
        <f t="shared" si="17"/>
        <v>29440</v>
      </c>
      <c r="CO141" s="21">
        <f t="shared" si="18"/>
        <v>29440</v>
      </c>
      <c r="CP141" s="27">
        <f t="shared" si="19"/>
        <v>0</v>
      </c>
    </row>
    <row r="142" spans="1:94" x14ac:dyDescent="0.25">
      <c r="A142" s="18">
        <v>36</v>
      </c>
      <c r="B142" s="18" t="s">
        <v>32</v>
      </c>
      <c r="C142" s="18">
        <v>364</v>
      </c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>
        <v>364</v>
      </c>
      <c r="Q142" s="18">
        <v>364</v>
      </c>
      <c r="R142" s="18">
        <v>189</v>
      </c>
      <c r="S142" s="18">
        <v>68796</v>
      </c>
      <c r="T142" s="18">
        <v>210</v>
      </c>
      <c r="U142" s="18">
        <v>76440</v>
      </c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>
        <v>364</v>
      </c>
      <c r="CE142" s="18">
        <v>364</v>
      </c>
      <c r="CF142" s="18">
        <v>100</v>
      </c>
      <c r="CG142" s="18">
        <v>36400</v>
      </c>
      <c r="CH142" s="18">
        <v>124</v>
      </c>
      <c r="CI142" s="18">
        <v>45136</v>
      </c>
      <c r="CJ142" s="20">
        <f t="shared" si="15"/>
        <v>100</v>
      </c>
      <c r="CK142" s="20">
        <f t="shared" si="16"/>
        <v>124</v>
      </c>
      <c r="CL142" s="18" t="s">
        <v>69</v>
      </c>
      <c r="CN142" s="21">
        <f t="shared" si="17"/>
        <v>45136</v>
      </c>
      <c r="CO142" s="21">
        <f t="shared" si="18"/>
        <v>45136</v>
      </c>
      <c r="CP142" s="27">
        <f t="shared" si="19"/>
        <v>0</v>
      </c>
    </row>
    <row r="143" spans="1:94" x14ac:dyDescent="0.25">
      <c r="A143" s="18">
        <v>36</v>
      </c>
      <c r="B143" s="18" t="s">
        <v>34</v>
      </c>
      <c r="C143" s="18">
        <v>1</v>
      </c>
      <c r="D143" s="18">
        <v>1</v>
      </c>
      <c r="E143" s="18">
        <v>1</v>
      </c>
      <c r="F143" s="18">
        <v>500</v>
      </c>
      <c r="G143" s="18">
        <v>500</v>
      </c>
      <c r="H143" s="18">
        <v>550</v>
      </c>
      <c r="I143" s="18">
        <v>550</v>
      </c>
      <c r="J143" s="18"/>
      <c r="K143" s="18"/>
      <c r="L143" s="18"/>
      <c r="M143" s="18"/>
      <c r="N143" s="18"/>
      <c r="O143" s="18"/>
      <c r="P143" s="18">
        <v>1</v>
      </c>
      <c r="Q143" s="18">
        <v>1</v>
      </c>
      <c r="R143" s="18">
        <v>333</v>
      </c>
      <c r="S143" s="18">
        <v>333</v>
      </c>
      <c r="T143" s="18">
        <v>370</v>
      </c>
      <c r="U143" s="18">
        <v>370</v>
      </c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>
        <v>1</v>
      </c>
      <c r="CE143" s="18">
        <v>1</v>
      </c>
      <c r="CF143" s="18">
        <v>290</v>
      </c>
      <c r="CG143" s="18">
        <v>290</v>
      </c>
      <c r="CH143" s="18">
        <v>360</v>
      </c>
      <c r="CI143" s="18">
        <v>360</v>
      </c>
      <c r="CJ143" s="20">
        <f t="shared" si="15"/>
        <v>290</v>
      </c>
      <c r="CK143" s="20">
        <f t="shared" si="16"/>
        <v>360</v>
      </c>
      <c r="CL143" s="18" t="s">
        <v>69</v>
      </c>
      <c r="CN143" s="21">
        <f t="shared" si="17"/>
        <v>360</v>
      </c>
      <c r="CO143" s="21">
        <f t="shared" si="18"/>
        <v>360</v>
      </c>
      <c r="CP143" s="27">
        <f t="shared" si="19"/>
        <v>0</v>
      </c>
    </row>
    <row r="144" spans="1:94" x14ac:dyDescent="0.25">
      <c r="A144" s="18">
        <v>36</v>
      </c>
      <c r="B144" s="18" t="s">
        <v>31</v>
      </c>
      <c r="C144" s="18">
        <v>21</v>
      </c>
      <c r="D144" s="18">
        <v>21</v>
      </c>
      <c r="E144" s="18">
        <v>21</v>
      </c>
      <c r="F144" s="18">
        <v>200</v>
      </c>
      <c r="G144" s="18">
        <v>4200</v>
      </c>
      <c r="H144" s="18">
        <v>230</v>
      </c>
      <c r="I144" s="18">
        <v>4830</v>
      </c>
      <c r="J144" s="18"/>
      <c r="K144" s="18"/>
      <c r="L144" s="18"/>
      <c r="M144" s="18"/>
      <c r="N144" s="18"/>
      <c r="O144" s="18"/>
      <c r="P144" s="18">
        <v>21</v>
      </c>
      <c r="Q144" s="18">
        <v>21</v>
      </c>
      <c r="R144" s="18">
        <v>149</v>
      </c>
      <c r="S144" s="18">
        <v>3129</v>
      </c>
      <c r="T144" s="18">
        <v>165</v>
      </c>
      <c r="U144" s="18">
        <v>3465</v>
      </c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>
        <v>21</v>
      </c>
      <c r="CE144" s="18">
        <v>21</v>
      </c>
      <c r="CF144" s="18">
        <v>272</v>
      </c>
      <c r="CG144" s="18">
        <v>5712</v>
      </c>
      <c r="CH144" s="18">
        <v>337</v>
      </c>
      <c r="CI144" s="18">
        <v>7083</v>
      </c>
      <c r="CJ144" s="20">
        <f t="shared" si="15"/>
        <v>149</v>
      </c>
      <c r="CK144" s="20">
        <f t="shared" si="16"/>
        <v>165</v>
      </c>
      <c r="CL144" s="18" t="s">
        <v>73</v>
      </c>
      <c r="CN144" s="21">
        <f t="shared" si="17"/>
        <v>3465</v>
      </c>
      <c r="CO144" s="21">
        <f t="shared" si="18"/>
        <v>3465</v>
      </c>
      <c r="CP144" s="27">
        <f t="shared" si="19"/>
        <v>0</v>
      </c>
    </row>
    <row r="145" spans="1:94" x14ac:dyDescent="0.25">
      <c r="A145" s="18">
        <v>36</v>
      </c>
      <c r="B145" s="18" t="s">
        <v>30</v>
      </c>
      <c r="C145" s="18">
        <v>102</v>
      </c>
      <c r="D145" s="18">
        <v>102</v>
      </c>
      <c r="E145" s="18">
        <v>102</v>
      </c>
      <c r="F145" s="18">
        <v>150</v>
      </c>
      <c r="G145" s="18">
        <v>15300</v>
      </c>
      <c r="H145" s="18">
        <v>160</v>
      </c>
      <c r="I145" s="18">
        <v>16320</v>
      </c>
      <c r="J145" s="18"/>
      <c r="K145" s="18"/>
      <c r="L145" s="18"/>
      <c r="M145" s="18"/>
      <c r="N145" s="18"/>
      <c r="O145" s="18"/>
      <c r="P145" s="18">
        <v>102</v>
      </c>
      <c r="Q145" s="18">
        <v>102</v>
      </c>
      <c r="R145" s="18">
        <v>135</v>
      </c>
      <c r="S145" s="18">
        <v>13770</v>
      </c>
      <c r="T145" s="18">
        <v>150</v>
      </c>
      <c r="U145" s="18">
        <v>15300</v>
      </c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>
        <v>102</v>
      </c>
      <c r="CE145" s="18">
        <v>102</v>
      </c>
      <c r="CF145" s="18">
        <v>155</v>
      </c>
      <c r="CG145" s="18">
        <v>15810</v>
      </c>
      <c r="CH145" s="18">
        <v>192</v>
      </c>
      <c r="CI145" s="18">
        <v>19604</v>
      </c>
      <c r="CJ145" s="20">
        <f t="shared" si="15"/>
        <v>135</v>
      </c>
      <c r="CK145" s="20">
        <f t="shared" si="16"/>
        <v>150</v>
      </c>
      <c r="CL145" s="18" t="s">
        <v>73</v>
      </c>
      <c r="CN145" s="21">
        <f t="shared" si="17"/>
        <v>15300</v>
      </c>
      <c r="CO145" s="21">
        <f t="shared" si="18"/>
        <v>15300</v>
      </c>
      <c r="CP145" s="27">
        <f t="shared" si="19"/>
        <v>0</v>
      </c>
    </row>
    <row r="146" spans="1:94" x14ac:dyDescent="0.25">
      <c r="A146" s="18">
        <v>36</v>
      </c>
      <c r="B146" s="18" t="s">
        <v>35</v>
      </c>
      <c r="C146" s="18">
        <v>125</v>
      </c>
      <c r="D146" s="18">
        <v>125</v>
      </c>
      <c r="E146" s="18">
        <v>125</v>
      </c>
      <c r="F146" s="18">
        <v>400</v>
      </c>
      <c r="G146" s="18">
        <v>50000</v>
      </c>
      <c r="H146" s="18">
        <v>416</v>
      </c>
      <c r="I146" s="18">
        <v>52000</v>
      </c>
      <c r="J146" s="18"/>
      <c r="K146" s="18"/>
      <c r="L146" s="18"/>
      <c r="M146" s="18"/>
      <c r="N146" s="18"/>
      <c r="O146" s="18"/>
      <c r="P146" s="18">
        <v>125</v>
      </c>
      <c r="Q146" s="18">
        <v>125</v>
      </c>
      <c r="R146" s="18">
        <v>225</v>
      </c>
      <c r="S146" s="18">
        <v>28125</v>
      </c>
      <c r="T146" s="18">
        <v>298</v>
      </c>
      <c r="U146" s="18">
        <v>37250</v>
      </c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>
        <v>125</v>
      </c>
      <c r="CE146" s="18">
        <v>125</v>
      </c>
      <c r="CF146" s="18">
        <v>100</v>
      </c>
      <c r="CG146" s="18">
        <v>12500</v>
      </c>
      <c r="CH146" s="18">
        <v>124</v>
      </c>
      <c r="CI146" s="18">
        <v>15500</v>
      </c>
      <c r="CJ146" s="20">
        <f t="shared" si="15"/>
        <v>100</v>
      </c>
      <c r="CK146" s="20">
        <f t="shared" si="16"/>
        <v>124</v>
      </c>
      <c r="CL146" s="18" t="s">
        <v>69</v>
      </c>
      <c r="CN146" s="21">
        <f t="shared" si="17"/>
        <v>15500</v>
      </c>
      <c r="CO146" s="21">
        <f t="shared" si="18"/>
        <v>15500</v>
      </c>
      <c r="CP146" s="27">
        <f t="shared" si="19"/>
        <v>0</v>
      </c>
    </row>
    <row r="147" spans="1:94" x14ac:dyDescent="0.25">
      <c r="A147" s="18">
        <v>37</v>
      </c>
      <c r="B147" s="18" t="s">
        <v>29</v>
      </c>
      <c r="C147" s="18">
        <v>40</v>
      </c>
      <c r="D147" s="18">
        <v>40</v>
      </c>
      <c r="E147" s="18">
        <v>40</v>
      </c>
      <c r="F147" s="18">
        <v>290</v>
      </c>
      <c r="G147" s="18">
        <v>11600</v>
      </c>
      <c r="H147" s="18">
        <v>300</v>
      </c>
      <c r="I147" s="18">
        <v>12000</v>
      </c>
      <c r="J147" s="18"/>
      <c r="K147" s="18"/>
      <c r="L147" s="18"/>
      <c r="M147" s="18"/>
      <c r="N147" s="18"/>
      <c r="O147" s="18"/>
      <c r="P147" s="18">
        <v>40</v>
      </c>
      <c r="Q147" s="18">
        <v>40</v>
      </c>
      <c r="R147" s="18">
        <v>230</v>
      </c>
      <c r="S147" s="18">
        <v>9200</v>
      </c>
      <c r="T147" s="18">
        <v>255</v>
      </c>
      <c r="U147" s="18">
        <v>10200</v>
      </c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>
        <v>40</v>
      </c>
      <c r="CE147" s="18">
        <v>40</v>
      </c>
      <c r="CF147" s="18">
        <v>145</v>
      </c>
      <c r="CG147" s="18">
        <v>5800</v>
      </c>
      <c r="CH147" s="18">
        <v>180</v>
      </c>
      <c r="CI147" s="18">
        <v>7192</v>
      </c>
      <c r="CJ147" s="20">
        <f t="shared" si="15"/>
        <v>145</v>
      </c>
      <c r="CK147" s="20">
        <f t="shared" si="16"/>
        <v>180</v>
      </c>
      <c r="CL147" s="18" t="s">
        <v>69</v>
      </c>
      <c r="CN147" s="21">
        <f t="shared" si="17"/>
        <v>7192</v>
      </c>
      <c r="CO147" s="21">
        <f>+CN147</f>
        <v>7192</v>
      </c>
      <c r="CP147" s="27">
        <f t="shared" si="19"/>
        <v>0</v>
      </c>
    </row>
    <row r="148" spans="1:94" x14ac:dyDescent="0.25">
      <c r="A148" s="18">
        <v>37</v>
      </c>
      <c r="B148" s="18" t="s">
        <v>36</v>
      </c>
      <c r="C148" s="18">
        <v>65</v>
      </c>
      <c r="D148" s="18">
        <v>65</v>
      </c>
      <c r="E148" s="18">
        <v>65</v>
      </c>
      <c r="F148" s="18">
        <v>33.5</v>
      </c>
      <c r="G148" s="18">
        <v>2177.5</v>
      </c>
      <c r="H148" s="18">
        <v>35</v>
      </c>
      <c r="I148" s="18">
        <v>2275</v>
      </c>
      <c r="J148" s="18"/>
      <c r="K148" s="18"/>
      <c r="L148" s="18"/>
      <c r="M148" s="18"/>
      <c r="N148" s="18"/>
      <c r="O148" s="18"/>
      <c r="P148" s="18">
        <v>65</v>
      </c>
      <c r="Q148" s="18">
        <v>65</v>
      </c>
      <c r="R148" s="18">
        <v>26</v>
      </c>
      <c r="S148" s="18">
        <v>1690</v>
      </c>
      <c r="T148" s="18">
        <v>28</v>
      </c>
      <c r="U148" s="18">
        <v>1820</v>
      </c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>
        <v>65</v>
      </c>
      <c r="CE148" s="18">
        <v>65</v>
      </c>
      <c r="CF148" s="18">
        <v>25</v>
      </c>
      <c r="CG148" s="18">
        <v>1625</v>
      </c>
      <c r="CH148" s="18">
        <v>31</v>
      </c>
      <c r="CI148" s="18">
        <v>2015</v>
      </c>
      <c r="CJ148" s="20">
        <f t="shared" si="15"/>
        <v>25</v>
      </c>
      <c r="CK148" s="20">
        <f t="shared" si="16"/>
        <v>28</v>
      </c>
      <c r="CL148" s="18" t="s">
        <v>76</v>
      </c>
      <c r="CN148" s="21">
        <f t="shared" si="17"/>
        <v>1820</v>
      </c>
      <c r="CO148" s="21">
        <f t="shared" si="18"/>
        <v>1820</v>
      </c>
      <c r="CP148" s="27">
        <f t="shared" si="19"/>
        <v>0</v>
      </c>
    </row>
    <row r="149" spans="1:94" x14ac:dyDescent="0.25">
      <c r="A149" s="18">
        <v>37</v>
      </c>
      <c r="B149" s="18" t="s">
        <v>33</v>
      </c>
      <c r="C149" s="18">
        <v>7</v>
      </c>
      <c r="D149" s="18">
        <v>7</v>
      </c>
      <c r="E149" s="18">
        <v>7</v>
      </c>
      <c r="F149" s="18">
        <v>285</v>
      </c>
      <c r="G149" s="18">
        <v>1995</v>
      </c>
      <c r="H149" s="18">
        <v>295</v>
      </c>
      <c r="I149" s="18">
        <v>2065</v>
      </c>
      <c r="J149" s="18"/>
      <c r="K149" s="18"/>
      <c r="L149" s="18"/>
      <c r="M149" s="18"/>
      <c r="N149" s="18"/>
      <c r="O149" s="18"/>
      <c r="P149" s="18">
        <v>7</v>
      </c>
      <c r="Q149" s="18">
        <v>7</v>
      </c>
      <c r="R149" s="18">
        <v>405</v>
      </c>
      <c r="S149" s="18">
        <v>2835</v>
      </c>
      <c r="T149" s="18">
        <v>450</v>
      </c>
      <c r="U149" s="18">
        <v>3150</v>
      </c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>
        <v>7</v>
      </c>
      <c r="CE149" s="18">
        <v>7</v>
      </c>
      <c r="CF149" s="18">
        <v>280</v>
      </c>
      <c r="CG149" s="18">
        <v>1960</v>
      </c>
      <c r="CH149" s="18">
        <v>347</v>
      </c>
      <c r="CI149" s="18">
        <v>2430</v>
      </c>
      <c r="CJ149" s="20">
        <f t="shared" si="15"/>
        <v>280</v>
      </c>
      <c r="CK149" s="20">
        <f t="shared" si="16"/>
        <v>295</v>
      </c>
      <c r="CL149" s="18" t="s">
        <v>82</v>
      </c>
      <c r="CN149" s="21">
        <f t="shared" si="17"/>
        <v>2065</v>
      </c>
      <c r="CO149" s="21">
        <f t="shared" si="18"/>
        <v>2065</v>
      </c>
      <c r="CP149" s="27">
        <f t="shared" si="19"/>
        <v>0</v>
      </c>
    </row>
    <row r="150" spans="1:94" x14ac:dyDescent="0.25">
      <c r="A150" s="18">
        <v>37</v>
      </c>
      <c r="B150" s="18" t="s">
        <v>37</v>
      </c>
      <c r="C150" s="18">
        <v>920</v>
      </c>
      <c r="D150" s="18">
        <v>920</v>
      </c>
      <c r="E150" s="18">
        <v>920</v>
      </c>
      <c r="F150" s="18">
        <v>15</v>
      </c>
      <c r="G150" s="18">
        <v>13800</v>
      </c>
      <c r="H150" s="18">
        <v>16</v>
      </c>
      <c r="I150" s="18">
        <v>14720</v>
      </c>
      <c r="J150" s="18"/>
      <c r="K150" s="18"/>
      <c r="L150" s="18"/>
      <c r="M150" s="18"/>
      <c r="N150" s="18"/>
      <c r="O150" s="18"/>
      <c r="P150" s="18">
        <v>920</v>
      </c>
      <c r="Q150" s="18">
        <v>920</v>
      </c>
      <c r="R150" s="18">
        <v>18</v>
      </c>
      <c r="S150" s="18">
        <v>16560</v>
      </c>
      <c r="T150" s="18">
        <v>20</v>
      </c>
      <c r="U150" s="18">
        <v>18400</v>
      </c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>
        <v>920</v>
      </c>
      <c r="CE150" s="18">
        <v>920</v>
      </c>
      <c r="CF150" s="18">
        <v>22</v>
      </c>
      <c r="CG150" s="18">
        <v>20240</v>
      </c>
      <c r="CH150" s="18">
        <v>28</v>
      </c>
      <c r="CI150" s="18">
        <v>25100</v>
      </c>
      <c r="CJ150" s="20">
        <f t="shared" si="15"/>
        <v>15</v>
      </c>
      <c r="CK150" s="20">
        <f t="shared" si="16"/>
        <v>16</v>
      </c>
      <c r="CL150" s="18" t="s">
        <v>82</v>
      </c>
      <c r="CN150" s="21">
        <f t="shared" si="17"/>
        <v>14720</v>
      </c>
      <c r="CO150" s="21">
        <f t="shared" si="18"/>
        <v>14720</v>
      </c>
      <c r="CP150" s="27">
        <f t="shared" si="19"/>
        <v>0</v>
      </c>
    </row>
    <row r="151" spans="1:94" x14ac:dyDescent="0.25">
      <c r="A151" s="18">
        <v>37</v>
      </c>
      <c r="B151" s="18" t="s">
        <v>32</v>
      </c>
      <c r="C151" s="18">
        <v>182</v>
      </c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>
        <v>182</v>
      </c>
      <c r="Q151" s="18">
        <v>182</v>
      </c>
      <c r="R151" s="18">
        <v>189</v>
      </c>
      <c r="S151" s="18">
        <v>34398</v>
      </c>
      <c r="T151" s="18">
        <v>210</v>
      </c>
      <c r="U151" s="18">
        <v>38220</v>
      </c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>
        <v>182</v>
      </c>
      <c r="CE151" s="18">
        <v>182</v>
      </c>
      <c r="CF151" s="18">
        <v>100</v>
      </c>
      <c r="CG151" s="18">
        <v>18200</v>
      </c>
      <c r="CH151" s="18">
        <v>124</v>
      </c>
      <c r="CI151" s="18">
        <v>22569</v>
      </c>
      <c r="CJ151" s="20">
        <f t="shared" si="15"/>
        <v>100</v>
      </c>
      <c r="CK151" s="20">
        <f t="shared" si="16"/>
        <v>124</v>
      </c>
      <c r="CL151" s="18" t="s">
        <v>69</v>
      </c>
      <c r="CN151" s="21">
        <f t="shared" si="17"/>
        <v>22569</v>
      </c>
      <c r="CO151" s="21">
        <f>+CN151</f>
        <v>22569</v>
      </c>
      <c r="CP151" s="27">
        <f t="shared" si="19"/>
        <v>0</v>
      </c>
    </row>
    <row r="152" spans="1:94" x14ac:dyDescent="0.25">
      <c r="A152" s="18">
        <v>37</v>
      </c>
      <c r="B152" s="18" t="s">
        <v>34</v>
      </c>
      <c r="C152" s="18">
        <v>1</v>
      </c>
      <c r="D152" s="18">
        <v>1</v>
      </c>
      <c r="E152" s="18">
        <v>1</v>
      </c>
      <c r="F152" s="18">
        <v>500</v>
      </c>
      <c r="G152" s="18">
        <v>500</v>
      </c>
      <c r="H152" s="18">
        <v>550</v>
      </c>
      <c r="I152" s="18">
        <v>550</v>
      </c>
      <c r="J152" s="18"/>
      <c r="K152" s="18"/>
      <c r="L152" s="18"/>
      <c r="M152" s="18"/>
      <c r="N152" s="18"/>
      <c r="O152" s="18"/>
      <c r="P152" s="18">
        <v>1</v>
      </c>
      <c r="Q152" s="18">
        <v>1</v>
      </c>
      <c r="R152" s="18">
        <v>333</v>
      </c>
      <c r="S152" s="18">
        <v>333</v>
      </c>
      <c r="T152" s="18">
        <v>370</v>
      </c>
      <c r="U152" s="18">
        <v>370</v>
      </c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>
        <v>1</v>
      </c>
      <c r="CE152" s="18">
        <v>1</v>
      </c>
      <c r="CF152" s="18">
        <v>290</v>
      </c>
      <c r="CG152" s="18">
        <v>290</v>
      </c>
      <c r="CH152" s="18">
        <v>360</v>
      </c>
      <c r="CI152" s="18">
        <v>360</v>
      </c>
      <c r="CJ152" s="20">
        <f t="shared" si="15"/>
        <v>290</v>
      </c>
      <c r="CK152" s="20">
        <f t="shared" si="16"/>
        <v>360</v>
      </c>
      <c r="CL152" s="18" t="s">
        <v>69</v>
      </c>
      <c r="CN152" s="21">
        <f t="shared" si="17"/>
        <v>360</v>
      </c>
      <c r="CO152" s="21">
        <f t="shared" si="18"/>
        <v>360</v>
      </c>
      <c r="CP152" s="27">
        <f t="shared" si="19"/>
        <v>0</v>
      </c>
    </row>
    <row r="153" spans="1:94" x14ac:dyDescent="0.25">
      <c r="A153" s="18">
        <v>37</v>
      </c>
      <c r="B153" s="18" t="s">
        <v>31</v>
      </c>
      <c r="C153" s="18">
        <v>10</v>
      </c>
      <c r="D153" s="18">
        <v>10</v>
      </c>
      <c r="E153" s="18">
        <v>10</v>
      </c>
      <c r="F153" s="18">
        <v>200</v>
      </c>
      <c r="G153" s="18">
        <v>2000</v>
      </c>
      <c r="H153" s="18">
        <v>230</v>
      </c>
      <c r="I153" s="18">
        <v>2300</v>
      </c>
      <c r="J153" s="18"/>
      <c r="K153" s="18"/>
      <c r="L153" s="18"/>
      <c r="M153" s="18"/>
      <c r="N153" s="18"/>
      <c r="O153" s="18"/>
      <c r="P153" s="18">
        <v>10</v>
      </c>
      <c r="Q153" s="18">
        <v>10</v>
      </c>
      <c r="R153" s="18">
        <v>149</v>
      </c>
      <c r="S153" s="18">
        <v>1490</v>
      </c>
      <c r="T153" s="18">
        <v>165</v>
      </c>
      <c r="U153" s="18">
        <v>1650</v>
      </c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>
        <v>10</v>
      </c>
      <c r="CE153" s="18">
        <v>10</v>
      </c>
      <c r="CF153" s="18">
        <v>272</v>
      </c>
      <c r="CG153" s="18">
        <v>2720</v>
      </c>
      <c r="CH153" s="18">
        <v>337</v>
      </c>
      <c r="CI153" s="18">
        <v>3372</v>
      </c>
      <c r="CJ153" s="20">
        <f t="shared" si="15"/>
        <v>149</v>
      </c>
      <c r="CK153" s="20">
        <f t="shared" si="16"/>
        <v>165</v>
      </c>
      <c r="CL153" s="18" t="s">
        <v>73</v>
      </c>
      <c r="CN153" s="21">
        <f t="shared" si="17"/>
        <v>1650</v>
      </c>
      <c r="CO153" s="21">
        <f t="shared" si="18"/>
        <v>1650</v>
      </c>
      <c r="CP153" s="27">
        <f t="shared" si="19"/>
        <v>0</v>
      </c>
    </row>
    <row r="154" spans="1:94" x14ac:dyDescent="0.25">
      <c r="A154" s="18">
        <v>37</v>
      </c>
      <c r="B154" s="18" t="s">
        <v>30</v>
      </c>
      <c r="C154" s="18">
        <v>51</v>
      </c>
      <c r="D154" s="18">
        <v>51</v>
      </c>
      <c r="E154" s="18">
        <v>51</v>
      </c>
      <c r="F154" s="18">
        <v>150</v>
      </c>
      <c r="G154" s="18">
        <v>7650</v>
      </c>
      <c r="H154" s="18">
        <v>160</v>
      </c>
      <c r="I154" s="18">
        <v>8160</v>
      </c>
      <c r="J154" s="18"/>
      <c r="K154" s="18"/>
      <c r="L154" s="18"/>
      <c r="M154" s="18"/>
      <c r="N154" s="18"/>
      <c r="O154" s="18"/>
      <c r="P154" s="18">
        <v>51</v>
      </c>
      <c r="Q154" s="18">
        <v>51</v>
      </c>
      <c r="R154" s="18">
        <v>135</v>
      </c>
      <c r="S154" s="18">
        <v>6885</v>
      </c>
      <c r="T154" s="18">
        <v>150</v>
      </c>
      <c r="U154" s="18">
        <v>7650</v>
      </c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>
        <v>51</v>
      </c>
      <c r="CE154" s="18">
        <v>51</v>
      </c>
      <c r="CF154" s="18">
        <v>155</v>
      </c>
      <c r="CG154" s="18">
        <v>7905</v>
      </c>
      <c r="CH154" s="18">
        <v>192</v>
      </c>
      <c r="CI154" s="18">
        <v>9800</v>
      </c>
      <c r="CJ154" s="20">
        <f t="shared" si="15"/>
        <v>135</v>
      </c>
      <c r="CK154" s="20">
        <f t="shared" si="16"/>
        <v>150</v>
      </c>
      <c r="CL154" s="18" t="s">
        <v>73</v>
      </c>
      <c r="CN154" s="21">
        <f t="shared" si="17"/>
        <v>7650</v>
      </c>
      <c r="CO154" s="21">
        <f t="shared" si="18"/>
        <v>7650</v>
      </c>
      <c r="CP154" s="27">
        <f t="shared" si="19"/>
        <v>0</v>
      </c>
    </row>
    <row r="155" spans="1:94" x14ac:dyDescent="0.25">
      <c r="A155" s="18">
        <v>37</v>
      </c>
      <c r="B155" s="18" t="s">
        <v>35</v>
      </c>
      <c r="C155" s="18">
        <v>62</v>
      </c>
      <c r="D155" s="18">
        <v>62</v>
      </c>
      <c r="E155" s="18">
        <v>62</v>
      </c>
      <c r="F155" s="18">
        <v>400</v>
      </c>
      <c r="G155" s="18">
        <v>24800</v>
      </c>
      <c r="H155" s="18">
        <v>416</v>
      </c>
      <c r="I155" s="18">
        <v>25792</v>
      </c>
      <c r="J155" s="18"/>
      <c r="K155" s="18"/>
      <c r="L155" s="18"/>
      <c r="M155" s="18"/>
      <c r="N155" s="18"/>
      <c r="O155" s="18"/>
      <c r="P155" s="18">
        <v>62</v>
      </c>
      <c r="Q155" s="18">
        <v>62</v>
      </c>
      <c r="R155" s="18">
        <v>225</v>
      </c>
      <c r="S155" s="18">
        <v>13950</v>
      </c>
      <c r="T155" s="18">
        <v>298</v>
      </c>
      <c r="U155" s="18">
        <v>18476</v>
      </c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>
        <v>62</v>
      </c>
      <c r="CE155" s="18">
        <v>62</v>
      </c>
      <c r="CF155" s="18">
        <v>100</v>
      </c>
      <c r="CG155" s="18">
        <v>6200</v>
      </c>
      <c r="CH155" s="18">
        <v>124</v>
      </c>
      <c r="CI155" s="18">
        <v>7688</v>
      </c>
      <c r="CJ155" s="20">
        <f t="shared" ref="CJ155:CJ186" si="20">MIN(F155,R155,X155,AD155,AJ155,AP155,AV155,BB155,BH155,BN155,BT155,BZ155,CF155,L155)</f>
        <v>100</v>
      </c>
      <c r="CK155" s="20">
        <f t="shared" ref="CK155:CK186" si="21">MIN(H155,T155,Z155,AF155,AL155,AR155,AX155,BD155,BJ155,BP155,BV155,CB155,CH155,N155)</f>
        <v>124</v>
      </c>
      <c r="CL155" s="18" t="s">
        <v>69</v>
      </c>
      <c r="CN155" s="21">
        <f t="shared" si="17"/>
        <v>7688</v>
      </c>
      <c r="CO155" s="21">
        <f t="shared" si="18"/>
        <v>7688</v>
      </c>
      <c r="CP155" s="27">
        <f t="shared" si="19"/>
        <v>0</v>
      </c>
    </row>
    <row r="156" spans="1:94" x14ac:dyDescent="0.25">
      <c r="A156" s="18">
        <v>38</v>
      </c>
      <c r="B156" s="18" t="s">
        <v>29</v>
      </c>
      <c r="C156" s="18">
        <v>40</v>
      </c>
      <c r="D156" s="18">
        <v>40</v>
      </c>
      <c r="E156" s="18">
        <v>40</v>
      </c>
      <c r="F156" s="18">
        <v>290</v>
      </c>
      <c r="G156" s="18">
        <v>11600</v>
      </c>
      <c r="H156" s="18">
        <v>300</v>
      </c>
      <c r="I156" s="18">
        <v>12000</v>
      </c>
      <c r="J156" s="18"/>
      <c r="K156" s="18"/>
      <c r="L156" s="18"/>
      <c r="M156" s="18"/>
      <c r="N156" s="18"/>
      <c r="O156" s="18"/>
      <c r="P156" s="18">
        <v>40</v>
      </c>
      <c r="Q156" s="18">
        <v>40</v>
      </c>
      <c r="R156" s="18">
        <v>230</v>
      </c>
      <c r="S156" s="18">
        <v>9200</v>
      </c>
      <c r="T156" s="18">
        <v>255</v>
      </c>
      <c r="U156" s="18">
        <v>10200</v>
      </c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>
        <v>40</v>
      </c>
      <c r="CE156" s="18">
        <v>40</v>
      </c>
      <c r="CF156" s="18">
        <v>145</v>
      </c>
      <c r="CG156" s="18">
        <v>5800</v>
      </c>
      <c r="CH156" s="18">
        <v>180</v>
      </c>
      <c r="CI156" s="18">
        <v>7192</v>
      </c>
      <c r="CJ156" s="20">
        <f t="shared" si="20"/>
        <v>145</v>
      </c>
      <c r="CK156" s="20">
        <f t="shared" si="21"/>
        <v>180</v>
      </c>
      <c r="CL156" s="18" t="s">
        <v>69</v>
      </c>
      <c r="CN156" s="21">
        <f t="shared" si="17"/>
        <v>7192</v>
      </c>
      <c r="CO156" s="21">
        <f>+CN156</f>
        <v>7192</v>
      </c>
      <c r="CP156" s="27">
        <f t="shared" si="19"/>
        <v>0</v>
      </c>
    </row>
    <row r="157" spans="1:94" x14ac:dyDescent="0.25">
      <c r="A157" s="18">
        <v>38</v>
      </c>
      <c r="B157" s="18" t="s">
        <v>36</v>
      </c>
      <c r="C157" s="18">
        <v>65</v>
      </c>
      <c r="D157" s="18">
        <v>65</v>
      </c>
      <c r="E157" s="18">
        <v>65</v>
      </c>
      <c r="F157" s="18">
        <v>33.5</v>
      </c>
      <c r="G157" s="18">
        <v>2177.5</v>
      </c>
      <c r="H157" s="18">
        <v>35</v>
      </c>
      <c r="I157" s="18">
        <v>2275</v>
      </c>
      <c r="J157" s="18"/>
      <c r="K157" s="18"/>
      <c r="L157" s="18"/>
      <c r="M157" s="18"/>
      <c r="N157" s="18"/>
      <c r="O157" s="18"/>
      <c r="P157" s="18">
        <v>65</v>
      </c>
      <c r="Q157" s="18">
        <v>65</v>
      </c>
      <c r="R157" s="18">
        <v>26</v>
      </c>
      <c r="S157" s="18">
        <v>1690</v>
      </c>
      <c r="T157" s="18">
        <v>28</v>
      </c>
      <c r="U157" s="18">
        <v>1820</v>
      </c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>
        <v>65</v>
      </c>
      <c r="CE157" s="18">
        <v>65</v>
      </c>
      <c r="CF157" s="18">
        <v>25</v>
      </c>
      <c r="CG157" s="18">
        <v>1625</v>
      </c>
      <c r="CH157" s="18">
        <v>31</v>
      </c>
      <c r="CI157" s="18">
        <v>2015</v>
      </c>
      <c r="CJ157" s="20">
        <f t="shared" si="20"/>
        <v>25</v>
      </c>
      <c r="CK157" s="20">
        <f t="shared" si="21"/>
        <v>28</v>
      </c>
      <c r="CL157" s="18" t="s">
        <v>76</v>
      </c>
      <c r="CN157" s="21">
        <f t="shared" si="17"/>
        <v>1820</v>
      </c>
      <c r="CO157" s="21">
        <f t="shared" si="18"/>
        <v>1820</v>
      </c>
      <c r="CP157" s="27">
        <f t="shared" si="19"/>
        <v>0</v>
      </c>
    </row>
    <row r="158" spans="1:94" x14ac:dyDescent="0.25">
      <c r="A158" s="18">
        <v>38</v>
      </c>
      <c r="B158" s="18" t="s">
        <v>33</v>
      </c>
      <c r="C158" s="18">
        <v>7</v>
      </c>
      <c r="D158" s="18">
        <v>7</v>
      </c>
      <c r="E158" s="18">
        <v>7</v>
      </c>
      <c r="F158" s="18">
        <v>285</v>
      </c>
      <c r="G158" s="18">
        <v>1995</v>
      </c>
      <c r="H158" s="18">
        <v>295</v>
      </c>
      <c r="I158" s="18">
        <v>2065</v>
      </c>
      <c r="J158" s="18"/>
      <c r="K158" s="18"/>
      <c r="L158" s="18"/>
      <c r="M158" s="18"/>
      <c r="N158" s="18"/>
      <c r="O158" s="18"/>
      <c r="P158" s="18">
        <v>7</v>
      </c>
      <c r="Q158" s="18">
        <v>7</v>
      </c>
      <c r="R158" s="18">
        <v>405</v>
      </c>
      <c r="S158" s="18">
        <v>2835</v>
      </c>
      <c r="T158" s="18">
        <v>450</v>
      </c>
      <c r="U158" s="18">
        <v>3150</v>
      </c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>
        <v>7</v>
      </c>
      <c r="CE158" s="18">
        <v>7</v>
      </c>
      <c r="CF158" s="18">
        <v>280</v>
      </c>
      <c r="CG158" s="18">
        <v>1960</v>
      </c>
      <c r="CH158" s="18">
        <v>347</v>
      </c>
      <c r="CI158" s="18">
        <v>2430</v>
      </c>
      <c r="CJ158" s="20">
        <f t="shared" si="20"/>
        <v>280</v>
      </c>
      <c r="CK158" s="20">
        <f t="shared" si="21"/>
        <v>295</v>
      </c>
      <c r="CL158" s="18" t="s">
        <v>82</v>
      </c>
      <c r="CN158" s="21">
        <f t="shared" si="17"/>
        <v>2065</v>
      </c>
      <c r="CO158" s="21">
        <f t="shared" si="18"/>
        <v>2065</v>
      </c>
      <c r="CP158" s="27">
        <f t="shared" si="19"/>
        <v>0</v>
      </c>
    </row>
    <row r="159" spans="1:94" x14ac:dyDescent="0.25">
      <c r="A159" s="18">
        <v>38</v>
      </c>
      <c r="B159" s="18" t="s">
        <v>37</v>
      </c>
      <c r="C159" s="18">
        <v>920</v>
      </c>
      <c r="D159" s="18">
        <v>920</v>
      </c>
      <c r="E159" s="18">
        <v>920</v>
      </c>
      <c r="F159" s="18">
        <v>15</v>
      </c>
      <c r="G159" s="18">
        <v>13800</v>
      </c>
      <c r="H159" s="18">
        <v>16</v>
      </c>
      <c r="I159" s="18">
        <v>14720</v>
      </c>
      <c r="J159" s="18"/>
      <c r="K159" s="18"/>
      <c r="L159" s="18"/>
      <c r="M159" s="18"/>
      <c r="N159" s="18"/>
      <c r="O159" s="18"/>
      <c r="P159" s="18">
        <v>920</v>
      </c>
      <c r="Q159" s="18">
        <v>920</v>
      </c>
      <c r="R159" s="18">
        <v>18</v>
      </c>
      <c r="S159" s="18">
        <v>16560</v>
      </c>
      <c r="T159" s="18">
        <v>20</v>
      </c>
      <c r="U159" s="18">
        <v>18400</v>
      </c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>
        <v>920</v>
      </c>
      <c r="CE159" s="18">
        <v>920</v>
      </c>
      <c r="CF159" s="18">
        <v>22</v>
      </c>
      <c r="CG159" s="18">
        <v>20240</v>
      </c>
      <c r="CH159" s="18">
        <v>28</v>
      </c>
      <c r="CI159" s="18">
        <v>25100</v>
      </c>
      <c r="CJ159" s="20">
        <f t="shared" si="20"/>
        <v>15</v>
      </c>
      <c r="CK159" s="20">
        <f t="shared" si="21"/>
        <v>16</v>
      </c>
      <c r="CL159" s="18" t="s">
        <v>82</v>
      </c>
      <c r="CN159" s="21">
        <f t="shared" si="17"/>
        <v>14720</v>
      </c>
      <c r="CO159" s="21">
        <f t="shared" si="18"/>
        <v>14720</v>
      </c>
      <c r="CP159" s="27">
        <f t="shared" si="19"/>
        <v>0</v>
      </c>
    </row>
    <row r="160" spans="1:94" x14ac:dyDescent="0.25">
      <c r="A160" s="18">
        <v>38</v>
      </c>
      <c r="B160" s="18" t="s">
        <v>32</v>
      </c>
      <c r="C160" s="18">
        <v>182</v>
      </c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>
        <v>182</v>
      </c>
      <c r="Q160" s="18">
        <v>182</v>
      </c>
      <c r="R160" s="18">
        <v>189</v>
      </c>
      <c r="S160" s="18">
        <v>34398</v>
      </c>
      <c r="T160" s="18">
        <v>210</v>
      </c>
      <c r="U160" s="18">
        <v>38220</v>
      </c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>
        <v>182</v>
      </c>
      <c r="CE160" s="18">
        <v>182</v>
      </c>
      <c r="CF160" s="18">
        <v>100</v>
      </c>
      <c r="CG160" s="18">
        <v>18200</v>
      </c>
      <c r="CH160" s="18">
        <v>124</v>
      </c>
      <c r="CI160" s="18">
        <v>22569</v>
      </c>
      <c r="CJ160" s="20">
        <f t="shared" si="20"/>
        <v>100</v>
      </c>
      <c r="CK160" s="20">
        <f t="shared" si="21"/>
        <v>124</v>
      </c>
      <c r="CL160" s="18" t="s">
        <v>69</v>
      </c>
      <c r="CN160" s="21">
        <f t="shared" si="17"/>
        <v>22569</v>
      </c>
      <c r="CO160" s="21">
        <f>+CN160</f>
        <v>22569</v>
      </c>
      <c r="CP160" s="27">
        <f t="shared" si="19"/>
        <v>0</v>
      </c>
    </row>
    <row r="161" spans="1:94" x14ac:dyDescent="0.25">
      <c r="A161" s="18">
        <v>38</v>
      </c>
      <c r="B161" s="18" t="s">
        <v>34</v>
      </c>
      <c r="C161" s="18">
        <v>1</v>
      </c>
      <c r="D161" s="18">
        <v>1</v>
      </c>
      <c r="E161" s="18">
        <v>1</v>
      </c>
      <c r="F161" s="18">
        <v>500</v>
      </c>
      <c r="G161" s="18">
        <v>500</v>
      </c>
      <c r="H161" s="18">
        <v>550</v>
      </c>
      <c r="I161" s="18">
        <v>550</v>
      </c>
      <c r="J161" s="18"/>
      <c r="K161" s="18"/>
      <c r="L161" s="18"/>
      <c r="M161" s="18"/>
      <c r="N161" s="18"/>
      <c r="O161" s="18"/>
      <c r="P161" s="18">
        <v>1</v>
      </c>
      <c r="Q161" s="18">
        <v>1</v>
      </c>
      <c r="R161" s="18">
        <v>333</v>
      </c>
      <c r="S161" s="18">
        <v>333</v>
      </c>
      <c r="T161" s="18">
        <v>370</v>
      </c>
      <c r="U161" s="18">
        <v>370</v>
      </c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>
        <v>1</v>
      </c>
      <c r="CE161" s="18">
        <v>1</v>
      </c>
      <c r="CF161" s="18">
        <v>290</v>
      </c>
      <c r="CG161" s="18">
        <v>290</v>
      </c>
      <c r="CH161" s="18">
        <v>360</v>
      </c>
      <c r="CI161" s="18">
        <v>360</v>
      </c>
      <c r="CJ161" s="20">
        <f t="shared" si="20"/>
        <v>290</v>
      </c>
      <c r="CK161" s="20">
        <f t="shared" si="21"/>
        <v>360</v>
      </c>
      <c r="CL161" s="18" t="s">
        <v>69</v>
      </c>
      <c r="CN161" s="21">
        <f t="shared" si="17"/>
        <v>360</v>
      </c>
      <c r="CO161" s="21">
        <f t="shared" si="18"/>
        <v>360</v>
      </c>
      <c r="CP161" s="27">
        <f t="shared" si="19"/>
        <v>0</v>
      </c>
    </row>
    <row r="162" spans="1:94" x14ac:dyDescent="0.25">
      <c r="A162" s="18">
        <v>38</v>
      </c>
      <c r="B162" s="18" t="s">
        <v>31</v>
      </c>
      <c r="C162" s="18">
        <v>10</v>
      </c>
      <c r="D162" s="18">
        <v>10</v>
      </c>
      <c r="E162" s="18">
        <v>10</v>
      </c>
      <c r="F162" s="18">
        <v>200</v>
      </c>
      <c r="G162" s="18">
        <v>2000</v>
      </c>
      <c r="H162" s="18">
        <v>230</v>
      </c>
      <c r="I162" s="18">
        <v>2300</v>
      </c>
      <c r="J162" s="18"/>
      <c r="K162" s="18"/>
      <c r="L162" s="18"/>
      <c r="M162" s="18"/>
      <c r="N162" s="18"/>
      <c r="O162" s="18"/>
      <c r="P162" s="18">
        <v>10</v>
      </c>
      <c r="Q162" s="18">
        <v>10</v>
      </c>
      <c r="R162" s="18">
        <v>149</v>
      </c>
      <c r="S162" s="18">
        <v>1490</v>
      </c>
      <c r="T162" s="18">
        <v>165</v>
      </c>
      <c r="U162" s="18">
        <v>1650</v>
      </c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>
        <v>10</v>
      </c>
      <c r="CE162" s="18">
        <v>10</v>
      </c>
      <c r="CF162" s="18">
        <v>272</v>
      </c>
      <c r="CG162" s="18">
        <v>2720</v>
      </c>
      <c r="CH162" s="18">
        <v>337</v>
      </c>
      <c r="CI162" s="18">
        <v>3372</v>
      </c>
      <c r="CJ162" s="20">
        <f t="shared" si="20"/>
        <v>149</v>
      </c>
      <c r="CK162" s="20">
        <f t="shared" si="21"/>
        <v>165</v>
      </c>
      <c r="CL162" s="18" t="s">
        <v>73</v>
      </c>
      <c r="CN162" s="21">
        <f t="shared" si="17"/>
        <v>1650</v>
      </c>
      <c r="CO162" s="21">
        <f t="shared" si="18"/>
        <v>1650</v>
      </c>
      <c r="CP162" s="27">
        <f t="shared" si="19"/>
        <v>0</v>
      </c>
    </row>
    <row r="163" spans="1:94" x14ac:dyDescent="0.25">
      <c r="A163" s="18">
        <v>38</v>
      </c>
      <c r="B163" s="18" t="s">
        <v>30</v>
      </c>
      <c r="C163" s="18">
        <v>51</v>
      </c>
      <c r="D163" s="18">
        <v>51</v>
      </c>
      <c r="E163" s="18">
        <v>51</v>
      </c>
      <c r="F163" s="18">
        <v>150</v>
      </c>
      <c r="G163" s="18">
        <v>7650</v>
      </c>
      <c r="H163" s="18">
        <v>160</v>
      </c>
      <c r="I163" s="18">
        <v>8160</v>
      </c>
      <c r="J163" s="18"/>
      <c r="K163" s="18"/>
      <c r="L163" s="18"/>
      <c r="M163" s="18"/>
      <c r="N163" s="18"/>
      <c r="O163" s="18"/>
      <c r="P163" s="18">
        <v>51</v>
      </c>
      <c r="Q163" s="18">
        <v>51</v>
      </c>
      <c r="R163" s="18">
        <v>135</v>
      </c>
      <c r="S163" s="18">
        <v>6885</v>
      </c>
      <c r="T163" s="18">
        <v>150</v>
      </c>
      <c r="U163" s="18">
        <v>7650</v>
      </c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>
        <v>51</v>
      </c>
      <c r="CE163" s="18">
        <v>51</v>
      </c>
      <c r="CF163" s="18">
        <v>155</v>
      </c>
      <c r="CG163" s="18">
        <v>7905</v>
      </c>
      <c r="CH163" s="18">
        <v>192</v>
      </c>
      <c r="CI163" s="18">
        <v>10000</v>
      </c>
      <c r="CJ163" s="20">
        <f t="shared" si="20"/>
        <v>135</v>
      </c>
      <c r="CK163" s="20">
        <f t="shared" si="21"/>
        <v>150</v>
      </c>
      <c r="CL163" s="18" t="s">
        <v>73</v>
      </c>
      <c r="CN163" s="21">
        <f t="shared" si="17"/>
        <v>7650</v>
      </c>
      <c r="CO163" s="21">
        <f t="shared" si="18"/>
        <v>7650</v>
      </c>
      <c r="CP163" s="27">
        <f t="shared" si="19"/>
        <v>0</v>
      </c>
    </row>
    <row r="164" spans="1:94" x14ac:dyDescent="0.25">
      <c r="A164" s="18">
        <v>38</v>
      </c>
      <c r="B164" s="18" t="s">
        <v>35</v>
      </c>
      <c r="C164" s="18">
        <v>62</v>
      </c>
      <c r="D164" s="18">
        <v>62</v>
      </c>
      <c r="E164" s="18">
        <v>62</v>
      </c>
      <c r="F164" s="18">
        <v>400</v>
      </c>
      <c r="G164" s="18">
        <v>24800</v>
      </c>
      <c r="H164" s="18">
        <v>416</v>
      </c>
      <c r="I164" s="18">
        <v>25792</v>
      </c>
      <c r="J164" s="18"/>
      <c r="K164" s="18"/>
      <c r="L164" s="18"/>
      <c r="M164" s="18"/>
      <c r="N164" s="18"/>
      <c r="O164" s="18"/>
      <c r="P164" s="18">
        <v>62</v>
      </c>
      <c r="Q164" s="18">
        <v>62</v>
      </c>
      <c r="R164" s="18">
        <v>225</v>
      </c>
      <c r="S164" s="18">
        <v>13950</v>
      </c>
      <c r="T164" s="18">
        <v>298</v>
      </c>
      <c r="U164" s="18">
        <v>18476</v>
      </c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>
        <v>62</v>
      </c>
      <c r="CE164" s="18">
        <v>62</v>
      </c>
      <c r="CF164" s="18">
        <v>100</v>
      </c>
      <c r="CG164" s="18">
        <v>6200</v>
      </c>
      <c r="CH164" s="18">
        <v>124</v>
      </c>
      <c r="CI164" s="18">
        <v>7688</v>
      </c>
      <c r="CJ164" s="20">
        <f t="shared" si="20"/>
        <v>100</v>
      </c>
      <c r="CK164" s="20">
        <f t="shared" si="21"/>
        <v>124</v>
      </c>
      <c r="CL164" s="18" t="s">
        <v>69</v>
      </c>
      <c r="CN164" s="21">
        <f t="shared" si="17"/>
        <v>7688</v>
      </c>
      <c r="CO164" s="21">
        <f t="shared" si="18"/>
        <v>7688</v>
      </c>
      <c r="CP164" s="27">
        <f t="shared" si="19"/>
        <v>0</v>
      </c>
    </row>
    <row r="165" spans="1:94" x14ac:dyDescent="0.25">
      <c r="A165" s="18">
        <v>39</v>
      </c>
      <c r="B165" s="18" t="s">
        <v>29</v>
      </c>
      <c r="C165" s="18">
        <v>40</v>
      </c>
      <c r="D165" s="18">
        <v>40</v>
      </c>
      <c r="E165" s="18">
        <v>40</v>
      </c>
      <c r="F165" s="18">
        <v>290</v>
      </c>
      <c r="G165" s="18">
        <v>11600</v>
      </c>
      <c r="H165" s="18">
        <v>300</v>
      </c>
      <c r="I165" s="18">
        <v>12000</v>
      </c>
      <c r="J165" s="18"/>
      <c r="K165" s="18"/>
      <c r="L165" s="18"/>
      <c r="M165" s="18"/>
      <c r="N165" s="18"/>
      <c r="O165" s="18"/>
      <c r="P165" s="18">
        <v>40</v>
      </c>
      <c r="Q165" s="18">
        <v>40</v>
      </c>
      <c r="R165" s="18">
        <v>230</v>
      </c>
      <c r="S165" s="18">
        <v>9200</v>
      </c>
      <c r="T165" s="18">
        <v>255</v>
      </c>
      <c r="U165" s="18">
        <v>10200</v>
      </c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>
        <v>40</v>
      </c>
      <c r="CE165" s="18">
        <v>40</v>
      </c>
      <c r="CF165" s="18">
        <v>145</v>
      </c>
      <c r="CG165" s="18">
        <v>5800</v>
      </c>
      <c r="CH165" s="18">
        <v>180</v>
      </c>
      <c r="CI165" s="18">
        <v>7192</v>
      </c>
      <c r="CJ165" s="20">
        <f t="shared" si="20"/>
        <v>145</v>
      </c>
      <c r="CK165" s="20">
        <f t="shared" si="21"/>
        <v>180</v>
      </c>
      <c r="CL165" s="18" t="s">
        <v>69</v>
      </c>
      <c r="CN165" s="21">
        <f t="shared" si="17"/>
        <v>7192</v>
      </c>
      <c r="CO165" s="21">
        <f>+CN165</f>
        <v>7192</v>
      </c>
      <c r="CP165" s="27">
        <f t="shared" si="19"/>
        <v>0</v>
      </c>
    </row>
    <row r="166" spans="1:94" x14ac:dyDescent="0.25">
      <c r="A166" s="18">
        <v>39</v>
      </c>
      <c r="B166" s="18" t="s">
        <v>36</v>
      </c>
      <c r="C166" s="18">
        <v>65</v>
      </c>
      <c r="D166" s="18">
        <v>65</v>
      </c>
      <c r="E166" s="18">
        <v>65</v>
      </c>
      <c r="F166" s="18">
        <v>33.5</v>
      </c>
      <c r="G166" s="18">
        <v>2177.5</v>
      </c>
      <c r="H166" s="18">
        <v>35</v>
      </c>
      <c r="I166" s="18">
        <v>2275</v>
      </c>
      <c r="J166" s="18"/>
      <c r="K166" s="18"/>
      <c r="L166" s="18"/>
      <c r="M166" s="18"/>
      <c r="N166" s="18"/>
      <c r="O166" s="18"/>
      <c r="P166" s="18">
        <v>65</v>
      </c>
      <c r="Q166" s="18">
        <v>65</v>
      </c>
      <c r="R166" s="18">
        <v>26</v>
      </c>
      <c r="S166" s="18">
        <v>1690</v>
      </c>
      <c r="T166" s="18">
        <v>28</v>
      </c>
      <c r="U166" s="18">
        <v>1820</v>
      </c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>
        <v>65</v>
      </c>
      <c r="CE166" s="18">
        <v>65</v>
      </c>
      <c r="CF166" s="18">
        <v>25</v>
      </c>
      <c r="CG166" s="18">
        <v>1625</v>
      </c>
      <c r="CH166" s="18">
        <v>31</v>
      </c>
      <c r="CI166" s="18">
        <v>2015</v>
      </c>
      <c r="CJ166" s="20">
        <f t="shared" si="20"/>
        <v>25</v>
      </c>
      <c r="CK166" s="20">
        <f t="shared" si="21"/>
        <v>28</v>
      </c>
      <c r="CL166" s="18" t="s">
        <v>76</v>
      </c>
      <c r="CN166" s="21">
        <f t="shared" si="17"/>
        <v>1820</v>
      </c>
      <c r="CO166" s="21">
        <f t="shared" si="18"/>
        <v>1820</v>
      </c>
      <c r="CP166" s="27">
        <f t="shared" si="19"/>
        <v>0</v>
      </c>
    </row>
    <row r="167" spans="1:94" x14ac:dyDescent="0.25">
      <c r="A167" s="18">
        <v>39</v>
      </c>
      <c r="B167" s="18" t="s">
        <v>33</v>
      </c>
      <c r="C167" s="18">
        <v>7</v>
      </c>
      <c r="D167" s="18">
        <v>7</v>
      </c>
      <c r="E167" s="18">
        <v>7</v>
      </c>
      <c r="F167" s="18">
        <v>285</v>
      </c>
      <c r="G167" s="18">
        <v>1995</v>
      </c>
      <c r="H167" s="18">
        <v>295</v>
      </c>
      <c r="I167" s="18">
        <v>2065</v>
      </c>
      <c r="J167" s="18"/>
      <c r="K167" s="18"/>
      <c r="L167" s="18"/>
      <c r="M167" s="18"/>
      <c r="N167" s="18"/>
      <c r="O167" s="18"/>
      <c r="P167" s="18">
        <v>7</v>
      </c>
      <c r="Q167" s="18">
        <v>7</v>
      </c>
      <c r="R167" s="18">
        <v>405</v>
      </c>
      <c r="S167" s="18">
        <v>2835</v>
      </c>
      <c r="T167" s="18">
        <v>450</v>
      </c>
      <c r="U167" s="18">
        <v>3150</v>
      </c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>
        <v>7</v>
      </c>
      <c r="CE167" s="18">
        <v>7</v>
      </c>
      <c r="CF167" s="18">
        <v>280</v>
      </c>
      <c r="CG167" s="18">
        <v>1960</v>
      </c>
      <c r="CH167" s="18">
        <v>347</v>
      </c>
      <c r="CI167" s="18">
        <v>2430</v>
      </c>
      <c r="CJ167" s="20">
        <f t="shared" si="20"/>
        <v>280</v>
      </c>
      <c r="CK167" s="20">
        <f t="shared" si="21"/>
        <v>295</v>
      </c>
      <c r="CL167" s="18" t="s">
        <v>82</v>
      </c>
      <c r="CN167" s="21">
        <f t="shared" si="17"/>
        <v>2065</v>
      </c>
      <c r="CO167" s="21">
        <f t="shared" si="18"/>
        <v>2065</v>
      </c>
      <c r="CP167" s="27">
        <f t="shared" si="19"/>
        <v>0</v>
      </c>
    </row>
    <row r="168" spans="1:94" x14ac:dyDescent="0.25">
      <c r="A168" s="18">
        <v>39</v>
      </c>
      <c r="B168" s="18" t="s">
        <v>37</v>
      </c>
      <c r="C168" s="18">
        <v>920</v>
      </c>
      <c r="D168" s="18">
        <v>920</v>
      </c>
      <c r="E168" s="18">
        <v>920</v>
      </c>
      <c r="F168" s="18">
        <v>15</v>
      </c>
      <c r="G168" s="18">
        <v>13800</v>
      </c>
      <c r="H168" s="18">
        <v>16</v>
      </c>
      <c r="I168" s="18">
        <v>14720</v>
      </c>
      <c r="J168" s="18"/>
      <c r="K168" s="18"/>
      <c r="L168" s="18"/>
      <c r="M168" s="18"/>
      <c r="N168" s="18"/>
      <c r="O168" s="18"/>
      <c r="P168" s="18">
        <v>920</v>
      </c>
      <c r="Q168" s="18">
        <v>920</v>
      </c>
      <c r="R168" s="18">
        <v>18</v>
      </c>
      <c r="S168" s="18">
        <v>16560</v>
      </c>
      <c r="T168" s="18">
        <v>20</v>
      </c>
      <c r="U168" s="18">
        <v>18400</v>
      </c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>
        <v>920</v>
      </c>
      <c r="CE168" s="18">
        <v>920</v>
      </c>
      <c r="CF168" s="18">
        <v>22</v>
      </c>
      <c r="CG168" s="18">
        <v>20240</v>
      </c>
      <c r="CH168" s="18">
        <v>28</v>
      </c>
      <c r="CI168" s="18">
        <v>25100</v>
      </c>
      <c r="CJ168" s="20">
        <f t="shared" si="20"/>
        <v>15</v>
      </c>
      <c r="CK168" s="20">
        <f t="shared" si="21"/>
        <v>16</v>
      </c>
      <c r="CL168" s="18" t="s">
        <v>82</v>
      </c>
      <c r="CN168" s="21">
        <f t="shared" si="17"/>
        <v>14720</v>
      </c>
      <c r="CO168" s="21">
        <f t="shared" si="18"/>
        <v>14720</v>
      </c>
      <c r="CP168" s="27">
        <f t="shared" si="19"/>
        <v>0</v>
      </c>
    </row>
    <row r="169" spans="1:94" x14ac:dyDescent="0.25">
      <c r="A169" s="18">
        <v>39</v>
      </c>
      <c r="B169" s="18" t="s">
        <v>32</v>
      </c>
      <c r="C169" s="18">
        <v>182</v>
      </c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>
        <v>182</v>
      </c>
      <c r="Q169" s="18">
        <v>182</v>
      </c>
      <c r="R169" s="18">
        <v>189</v>
      </c>
      <c r="S169" s="18">
        <v>34398</v>
      </c>
      <c r="T169" s="18">
        <v>210</v>
      </c>
      <c r="U169" s="18">
        <v>38220</v>
      </c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>
        <v>182</v>
      </c>
      <c r="CE169" s="18">
        <v>182</v>
      </c>
      <c r="CF169" s="18">
        <v>100</v>
      </c>
      <c r="CG169" s="18">
        <v>18200</v>
      </c>
      <c r="CH169" s="18">
        <v>124</v>
      </c>
      <c r="CI169" s="18">
        <v>22569</v>
      </c>
      <c r="CJ169" s="20">
        <f t="shared" si="20"/>
        <v>100</v>
      </c>
      <c r="CK169" s="20">
        <f t="shared" si="21"/>
        <v>124</v>
      </c>
      <c r="CL169" s="18" t="s">
        <v>69</v>
      </c>
      <c r="CN169" s="21">
        <f t="shared" si="17"/>
        <v>22569</v>
      </c>
      <c r="CO169" s="21">
        <f>+CN169</f>
        <v>22569</v>
      </c>
      <c r="CP169" s="27">
        <f t="shared" si="19"/>
        <v>0</v>
      </c>
    </row>
    <row r="170" spans="1:94" x14ac:dyDescent="0.25">
      <c r="A170" s="18">
        <v>39</v>
      </c>
      <c r="B170" s="18" t="s">
        <v>34</v>
      </c>
      <c r="C170" s="18">
        <v>1</v>
      </c>
      <c r="D170" s="18">
        <v>1</v>
      </c>
      <c r="E170" s="18">
        <v>1</v>
      </c>
      <c r="F170" s="18">
        <v>500</v>
      </c>
      <c r="G170" s="18">
        <v>500</v>
      </c>
      <c r="H170" s="18">
        <v>550</v>
      </c>
      <c r="I170" s="18">
        <v>550</v>
      </c>
      <c r="J170" s="18"/>
      <c r="K170" s="18"/>
      <c r="L170" s="18"/>
      <c r="M170" s="18"/>
      <c r="N170" s="18"/>
      <c r="O170" s="18"/>
      <c r="P170" s="18">
        <v>1</v>
      </c>
      <c r="Q170" s="18">
        <v>1</v>
      </c>
      <c r="R170" s="18">
        <v>333</v>
      </c>
      <c r="S170" s="18">
        <v>333</v>
      </c>
      <c r="T170" s="18">
        <v>370</v>
      </c>
      <c r="U170" s="18">
        <v>370</v>
      </c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>
        <v>1</v>
      </c>
      <c r="CE170" s="18">
        <v>1</v>
      </c>
      <c r="CF170" s="18">
        <v>290</v>
      </c>
      <c r="CG170" s="18">
        <v>290</v>
      </c>
      <c r="CH170" s="18">
        <v>360</v>
      </c>
      <c r="CI170" s="18">
        <v>360</v>
      </c>
      <c r="CJ170" s="20">
        <f t="shared" si="20"/>
        <v>290</v>
      </c>
      <c r="CK170" s="20">
        <f t="shared" si="21"/>
        <v>360</v>
      </c>
      <c r="CL170" s="18" t="s">
        <v>69</v>
      </c>
      <c r="CN170" s="21">
        <f t="shared" si="17"/>
        <v>360</v>
      </c>
      <c r="CO170" s="21">
        <f t="shared" si="18"/>
        <v>360</v>
      </c>
      <c r="CP170" s="27">
        <f t="shared" si="19"/>
        <v>0</v>
      </c>
    </row>
    <row r="171" spans="1:94" x14ac:dyDescent="0.25">
      <c r="A171" s="18">
        <v>39</v>
      </c>
      <c r="B171" s="18" t="s">
        <v>31</v>
      </c>
      <c r="C171" s="18">
        <v>10</v>
      </c>
      <c r="D171" s="18">
        <v>10</v>
      </c>
      <c r="E171" s="18">
        <v>10</v>
      </c>
      <c r="F171" s="18">
        <v>200</v>
      </c>
      <c r="G171" s="18">
        <v>2000</v>
      </c>
      <c r="H171" s="18">
        <v>230</v>
      </c>
      <c r="I171" s="18">
        <v>2300</v>
      </c>
      <c r="J171" s="18"/>
      <c r="K171" s="18"/>
      <c r="L171" s="18"/>
      <c r="M171" s="18"/>
      <c r="N171" s="18"/>
      <c r="O171" s="18"/>
      <c r="P171" s="18">
        <v>10</v>
      </c>
      <c r="Q171" s="18">
        <v>10</v>
      </c>
      <c r="R171" s="18">
        <v>149</v>
      </c>
      <c r="S171" s="18">
        <v>1490</v>
      </c>
      <c r="T171" s="18">
        <v>165</v>
      </c>
      <c r="U171" s="18">
        <v>1650</v>
      </c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>
        <v>10</v>
      </c>
      <c r="CE171" s="18">
        <v>10</v>
      </c>
      <c r="CF171" s="18">
        <v>272</v>
      </c>
      <c r="CG171" s="18">
        <v>2720</v>
      </c>
      <c r="CH171" s="18">
        <v>337</v>
      </c>
      <c r="CI171" s="18">
        <v>3372</v>
      </c>
      <c r="CJ171" s="20">
        <f t="shared" si="20"/>
        <v>149</v>
      </c>
      <c r="CK171" s="20">
        <f t="shared" si="21"/>
        <v>165</v>
      </c>
      <c r="CL171" s="18" t="s">
        <v>73</v>
      </c>
      <c r="CN171" s="21">
        <f t="shared" si="17"/>
        <v>1650</v>
      </c>
      <c r="CO171" s="21">
        <f t="shared" si="18"/>
        <v>1650</v>
      </c>
      <c r="CP171" s="27">
        <f t="shared" si="19"/>
        <v>0</v>
      </c>
    </row>
    <row r="172" spans="1:94" x14ac:dyDescent="0.25">
      <c r="A172" s="18">
        <v>39</v>
      </c>
      <c r="B172" s="18" t="s">
        <v>30</v>
      </c>
      <c r="C172" s="18">
        <v>51</v>
      </c>
      <c r="D172" s="18">
        <v>51</v>
      </c>
      <c r="E172" s="18">
        <v>51</v>
      </c>
      <c r="F172" s="18">
        <v>150</v>
      </c>
      <c r="G172" s="18">
        <v>7650</v>
      </c>
      <c r="H172" s="18">
        <v>160</v>
      </c>
      <c r="I172" s="18">
        <v>8160</v>
      </c>
      <c r="J172" s="18"/>
      <c r="K172" s="18"/>
      <c r="L172" s="18"/>
      <c r="M172" s="18"/>
      <c r="N172" s="18"/>
      <c r="O172" s="18"/>
      <c r="P172" s="18">
        <v>51</v>
      </c>
      <c r="Q172" s="18">
        <v>51</v>
      </c>
      <c r="R172" s="18">
        <v>135</v>
      </c>
      <c r="S172" s="18">
        <v>6885</v>
      </c>
      <c r="T172" s="18">
        <v>150</v>
      </c>
      <c r="U172" s="18">
        <v>7650</v>
      </c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>
        <v>51</v>
      </c>
      <c r="CE172" s="18">
        <v>51</v>
      </c>
      <c r="CF172" s="18">
        <v>155</v>
      </c>
      <c r="CG172" s="18">
        <v>7905</v>
      </c>
      <c r="CH172" s="18">
        <v>192</v>
      </c>
      <c r="CI172" s="18">
        <v>9800</v>
      </c>
      <c r="CJ172" s="20">
        <f t="shared" si="20"/>
        <v>135</v>
      </c>
      <c r="CK172" s="20">
        <f t="shared" si="21"/>
        <v>150</v>
      </c>
      <c r="CL172" s="18" t="s">
        <v>73</v>
      </c>
      <c r="CN172" s="21">
        <f t="shared" si="17"/>
        <v>7650</v>
      </c>
      <c r="CO172" s="21">
        <f t="shared" si="18"/>
        <v>7650</v>
      </c>
      <c r="CP172" s="27">
        <f t="shared" si="19"/>
        <v>0</v>
      </c>
    </row>
    <row r="173" spans="1:94" x14ac:dyDescent="0.25">
      <c r="A173" s="18">
        <v>39</v>
      </c>
      <c r="B173" s="18" t="s">
        <v>35</v>
      </c>
      <c r="C173" s="18">
        <v>62</v>
      </c>
      <c r="D173" s="18">
        <v>62</v>
      </c>
      <c r="E173" s="18">
        <v>62</v>
      </c>
      <c r="F173" s="18">
        <v>400</v>
      </c>
      <c r="G173" s="18">
        <v>24800</v>
      </c>
      <c r="H173" s="18">
        <v>416</v>
      </c>
      <c r="I173" s="18">
        <v>25792</v>
      </c>
      <c r="J173" s="18"/>
      <c r="K173" s="18"/>
      <c r="L173" s="18"/>
      <c r="M173" s="18"/>
      <c r="N173" s="18"/>
      <c r="O173" s="18"/>
      <c r="P173" s="18">
        <v>62</v>
      </c>
      <c r="Q173" s="18">
        <v>62</v>
      </c>
      <c r="R173" s="18">
        <v>225</v>
      </c>
      <c r="S173" s="18">
        <v>13950</v>
      </c>
      <c r="T173" s="18">
        <v>298</v>
      </c>
      <c r="U173" s="18">
        <v>18476</v>
      </c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>
        <v>62</v>
      </c>
      <c r="CE173" s="18">
        <v>62</v>
      </c>
      <c r="CF173" s="18">
        <v>100</v>
      </c>
      <c r="CG173" s="18">
        <v>6200</v>
      </c>
      <c r="CH173" s="18">
        <v>124</v>
      </c>
      <c r="CI173" s="18">
        <v>7688</v>
      </c>
      <c r="CJ173" s="20">
        <f t="shared" si="20"/>
        <v>100</v>
      </c>
      <c r="CK173" s="20">
        <f t="shared" si="21"/>
        <v>124</v>
      </c>
      <c r="CL173" s="18" t="s">
        <v>69</v>
      </c>
      <c r="CN173" s="21">
        <f t="shared" si="17"/>
        <v>7688</v>
      </c>
      <c r="CO173" s="21">
        <f t="shared" si="18"/>
        <v>7688</v>
      </c>
      <c r="CP173" s="27">
        <f t="shared" si="19"/>
        <v>0</v>
      </c>
    </row>
    <row r="174" spans="1:94" x14ac:dyDescent="0.25">
      <c r="A174" s="18">
        <v>40</v>
      </c>
      <c r="B174" s="18" t="s">
        <v>29</v>
      </c>
      <c r="C174" s="18">
        <v>40</v>
      </c>
      <c r="D174" s="18">
        <v>40</v>
      </c>
      <c r="E174" s="18">
        <v>40</v>
      </c>
      <c r="F174" s="18">
        <v>290</v>
      </c>
      <c r="G174" s="18">
        <v>11600</v>
      </c>
      <c r="H174" s="18">
        <v>300</v>
      </c>
      <c r="I174" s="18">
        <v>12000</v>
      </c>
      <c r="J174" s="18"/>
      <c r="K174" s="18"/>
      <c r="L174" s="18"/>
      <c r="M174" s="18"/>
      <c r="N174" s="18"/>
      <c r="O174" s="18"/>
      <c r="P174" s="18">
        <v>40</v>
      </c>
      <c r="Q174" s="18">
        <v>40</v>
      </c>
      <c r="R174" s="18">
        <v>230</v>
      </c>
      <c r="S174" s="18">
        <v>9200</v>
      </c>
      <c r="T174" s="18">
        <v>255</v>
      </c>
      <c r="U174" s="18">
        <v>10200</v>
      </c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>
        <v>40</v>
      </c>
      <c r="CE174" s="18">
        <v>40</v>
      </c>
      <c r="CF174" s="18">
        <v>145</v>
      </c>
      <c r="CG174" s="18">
        <v>5800</v>
      </c>
      <c r="CH174" s="18">
        <v>180</v>
      </c>
      <c r="CI174" s="18">
        <v>7192</v>
      </c>
      <c r="CJ174" s="20">
        <f t="shared" si="20"/>
        <v>145</v>
      </c>
      <c r="CK174" s="20">
        <f t="shared" si="21"/>
        <v>180</v>
      </c>
      <c r="CL174" s="18" t="s">
        <v>69</v>
      </c>
      <c r="CN174" s="21">
        <f t="shared" si="17"/>
        <v>7192</v>
      </c>
      <c r="CO174" s="21">
        <f>+CN174</f>
        <v>7192</v>
      </c>
      <c r="CP174" s="27">
        <f t="shared" si="19"/>
        <v>0</v>
      </c>
    </row>
    <row r="175" spans="1:94" x14ac:dyDescent="0.25">
      <c r="A175" s="18">
        <v>40</v>
      </c>
      <c r="B175" s="18" t="s">
        <v>36</v>
      </c>
      <c r="C175" s="18">
        <v>65</v>
      </c>
      <c r="D175" s="18">
        <v>65</v>
      </c>
      <c r="E175" s="18">
        <v>65</v>
      </c>
      <c r="F175" s="18">
        <v>33.5</v>
      </c>
      <c r="G175" s="18">
        <v>2177.5</v>
      </c>
      <c r="H175" s="18">
        <v>35</v>
      </c>
      <c r="I175" s="18">
        <v>2275</v>
      </c>
      <c r="J175" s="18"/>
      <c r="K175" s="18"/>
      <c r="L175" s="18"/>
      <c r="M175" s="18"/>
      <c r="N175" s="18"/>
      <c r="O175" s="18"/>
      <c r="P175" s="18">
        <v>65</v>
      </c>
      <c r="Q175" s="18">
        <v>65</v>
      </c>
      <c r="R175" s="18">
        <v>26</v>
      </c>
      <c r="S175" s="18">
        <v>1690</v>
      </c>
      <c r="T175" s="18">
        <v>28</v>
      </c>
      <c r="U175" s="18">
        <v>1820</v>
      </c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>
        <v>65</v>
      </c>
      <c r="CE175" s="18">
        <v>65</v>
      </c>
      <c r="CF175" s="18">
        <v>25</v>
      </c>
      <c r="CG175" s="18">
        <v>1625</v>
      </c>
      <c r="CH175" s="18">
        <v>31</v>
      </c>
      <c r="CI175" s="18">
        <v>2016</v>
      </c>
      <c r="CJ175" s="20">
        <f t="shared" si="20"/>
        <v>25</v>
      </c>
      <c r="CK175" s="20">
        <f t="shared" si="21"/>
        <v>28</v>
      </c>
      <c r="CL175" s="18" t="s">
        <v>76</v>
      </c>
      <c r="CN175" s="21">
        <f t="shared" si="17"/>
        <v>1820</v>
      </c>
      <c r="CO175" s="21">
        <f t="shared" si="18"/>
        <v>1820</v>
      </c>
      <c r="CP175" s="27">
        <f t="shared" si="19"/>
        <v>0</v>
      </c>
    </row>
    <row r="176" spans="1:94" x14ac:dyDescent="0.25">
      <c r="A176" s="18">
        <v>40</v>
      </c>
      <c r="B176" s="18" t="s">
        <v>33</v>
      </c>
      <c r="C176" s="18">
        <v>7</v>
      </c>
      <c r="D176" s="18">
        <v>7</v>
      </c>
      <c r="E176" s="18">
        <v>7</v>
      </c>
      <c r="F176" s="18">
        <v>285</v>
      </c>
      <c r="G176" s="18">
        <v>1995</v>
      </c>
      <c r="H176" s="18">
        <v>295</v>
      </c>
      <c r="I176" s="18">
        <v>2065</v>
      </c>
      <c r="J176" s="18"/>
      <c r="K176" s="18"/>
      <c r="L176" s="18"/>
      <c r="M176" s="18"/>
      <c r="N176" s="18"/>
      <c r="O176" s="18"/>
      <c r="P176" s="18">
        <v>7</v>
      </c>
      <c r="Q176" s="18">
        <v>7</v>
      </c>
      <c r="R176" s="18">
        <v>405</v>
      </c>
      <c r="S176" s="18">
        <v>2835</v>
      </c>
      <c r="T176" s="18">
        <v>450</v>
      </c>
      <c r="U176" s="18">
        <v>3150</v>
      </c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>
        <v>7</v>
      </c>
      <c r="CE176" s="18">
        <v>7</v>
      </c>
      <c r="CF176" s="18">
        <v>280</v>
      </c>
      <c r="CG176" s="18">
        <v>1960</v>
      </c>
      <c r="CH176" s="18">
        <v>347</v>
      </c>
      <c r="CI176" s="18">
        <v>2430</v>
      </c>
      <c r="CJ176" s="20">
        <f t="shared" si="20"/>
        <v>280</v>
      </c>
      <c r="CK176" s="20">
        <f t="shared" si="21"/>
        <v>295</v>
      </c>
      <c r="CL176" s="18" t="s">
        <v>82</v>
      </c>
      <c r="CN176" s="21">
        <f t="shared" si="17"/>
        <v>2065</v>
      </c>
      <c r="CO176" s="21">
        <f t="shared" si="18"/>
        <v>2065</v>
      </c>
      <c r="CP176" s="27">
        <f t="shared" si="19"/>
        <v>0</v>
      </c>
    </row>
    <row r="177" spans="1:94" x14ac:dyDescent="0.25">
      <c r="A177" s="18">
        <v>40</v>
      </c>
      <c r="B177" s="18" t="s">
        <v>37</v>
      </c>
      <c r="C177" s="18">
        <v>920</v>
      </c>
      <c r="D177" s="18">
        <v>920</v>
      </c>
      <c r="E177" s="18">
        <v>920</v>
      </c>
      <c r="F177" s="18">
        <v>15</v>
      </c>
      <c r="G177" s="18">
        <v>13800</v>
      </c>
      <c r="H177" s="18">
        <v>16</v>
      </c>
      <c r="I177" s="18">
        <v>14720</v>
      </c>
      <c r="J177" s="18"/>
      <c r="K177" s="18"/>
      <c r="L177" s="18"/>
      <c r="M177" s="18"/>
      <c r="N177" s="18"/>
      <c r="O177" s="18"/>
      <c r="P177" s="18">
        <v>920</v>
      </c>
      <c r="Q177" s="18">
        <v>920</v>
      </c>
      <c r="R177" s="18">
        <v>18</v>
      </c>
      <c r="S177" s="18">
        <v>16560</v>
      </c>
      <c r="T177" s="18">
        <v>20</v>
      </c>
      <c r="U177" s="18">
        <v>18400</v>
      </c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>
        <v>920</v>
      </c>
      <c r="CE177" s="18">
        <v>920</v>
      </c>
      <c r="CF177" s="18">
        <v>22</v>
      </c>
      <c r="CG177" s="18">
        <v>20240</v>
      </c>
      <c r="CH177" s="18">
        <v>28</v>
      </c>
      <c r="CI177" s="18">
        <v>25100</v>
      </c>
      <c r="CJ177" s="20">
        <f t="shared" si="20"/>
        <v>15</v>
      </c>
      <c r="CK177" s="20">
        <f t="shared" si="21"/>
        <v>16</v>
      </c>
      <c r="CL177" s="18" t="s">
        <v>82</v>
      </c>
      <c r="CN177" s="21">
        <f t="shared" si="17"/>
        <v>14720</v>
      </c>
      <c r="CO177" s="21">
        <f t="shared" si="18"/>
        <v>14720</v>
      </c>
      <c r="CP177" s="27">
        <f t="shared" si="19"/>
        <v>0</v>
      </c>
    </row>
    <row r="178" spans="1:94" x14ac:dyDescent="0.25">
      <c r="A178" s="18">
        <v>40</v>
      </c>
      <c r="B178" s="18" t="s">
        <v>32</v>
      </c>
      <c r="C178" s="18">
        <v>182</v>
      </c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>
        <v>182</v>
      </c>
      <c r="Q178" s="18">
        <v>182</v>
      </c>
      <c r="R178" s="18">
        <v>189</v>
      </c>
      <c r="S178" s="18">
        <v>34398</v>
      </c>
      <c r="T178" s="18">
        <v>210</v>
      </c>
      <c r="U178" s="18">
        <v>38220</v>
      </c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>
        <v>182</v>
      </c>
      <c r="CE178" s="18">
        <v>182</v>
      </c>
      <c r="CF178" s="18">
        <v>100</v>
      </c>
      <c r="CG178" s="18">
        <v>18200</v>
      </c>
      <c r="CH178" s="18">
        <v>125</v>
      </c>
      <c r="CI178" s="18">
        <v>22569</v>
      </c>
      <c r="CJ178" s="20">
        <f t="shared" si="20"/>
        <v>100</v>
      </c>
      <c r="CK178" s="20">
        <f t="shared" si="21"/>
        <v>125</v>
      </c>
      <c r="CL178" s="18" t="s">
        <v>69</v>
      </c>
      <c r="CN178" s="21">
        <f t="shared" si="17"/>
        <v>22569</v>
      </c>
      <c r="CO178" s="21">
        <f>+CN178</f>
        <v>22569</v>
      </c>
      <c r="CP178" s="27">
        <f t="shared" si="19"/>
        <v>0</v>
      </c>
    </row>
    <row r="179" spans="1:94" x14ac:dyDescent="0.25">
      <c r="A179" s="18">
        <v>40</v>
      </c>
      <c r="B179" s="18" t="s">
        <v>34</v>
      </c>
      <c r="C179" s="18">
        <v>1</v>
      </c>
      <c r="D179" s="18">
        <v>1</v>
      </c>
      <c r="E179" s="18">
        <v>1</v>
      </c>
      <c r="F179" s="18">
        <v>500</v>
      </c>
      <c r="G179" s="18">
        <v>500</v>
      </c>
      <c r="H179" s="18">
        <v>550</v>
      </c>
      <c r="I179" s="18">
        <v>550</v>
      </c>
      <c r="J179" s="18"/>
      <c r="K179" s="18"/>
      <c r="L179" s="18"/>
      <c r="M179" s="18"/>
      <c r="N179" s="18"/>
      <c r="O179" s="18"/>
      <c r="P179" s="18">
        <v>1</v>
      </c>
      <c r="Q179" s="18">
        <v>1</v>
      </c>
      <c r="R179" s="18">
        <v>333</v>
      </c>
      <c r="S179" s="18">
        <v>333</v>
      </c>
      <c r="T179" s="18">
        <v>370</v>
      </c>
      <c r="U179" s="18">
        <v>370</v>
      </c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>
        <v>1</v>
      </c>
      <c r="CE179" s="18">
        <v>1</v>
      </c>
      <c r="CF179" s="18">
        <v>290</v>
      </c>
      <c r="CG179" s="18">
        <v>290</v>
      </c>
      <c r="CH179" s="18">
        <v>360</v>
      </c>
      <c r="CI179" s="18">
        <v>360</v>
      </c>
      <c r="CJ179" s="20">
        <f t="shared" si="20"/>
        <v>290</v>
      </c>
      <c r="CK179" s="20">
        <f t="shared" si="21"/>
        <v>360</v>
      </c>
      <c r="CL179" s="18" t="s">
        <v>69</v>
      </c>
      <c r="CN179" s="21">
        <f t="shared" si="17"/>
        <v>360</v>
      </c>
      <c r="CO179" s="21">
        <f t="shared" si="18"/>
        <v>360</v>
      </c>
      <c r="CP179" s="27">
        <f t="shared" si="19"/>
        <v>0</v>
      </c>
    </row>
    <row r="180" spans="1:94" x14ac:dyDescent="0.25">
      <c r="A180" s="18">
        <v>40</v>
      </c>
      <c r="B180" s="18" t="s">
        <v>31</v>
      </c>
      <c r="C180" s="18">
        <v>10</v>
      </c>
      <c r="D180" s="18">
        <v>10</v>
      </c>
      <c r="E180" s="18">
        <v>10</v>
      </c>
      <c r="F180" s="18">
        <v>200</v>
      </c>
      <c r="G180" s="18">
        <v>2000</v>
      </c>
      <c r="H180" s="18">
        <v>230</v>
      </c>
      <c r="I180" s="18">
        <v>2300</v>
      </c>
      <c r="J180" s="18"/>
      <c r="K180" s="18"/>
      <c r="L180" s="18"/>
      <c r="M180" s="18"/>
      <c r="N180" s="18"/>
      <c r="O180" s="18"/>
      <c r="P180" s="18">
        <v>10</v>
      </c>
      <c r="Q180" s="18">
        <v>10</v>
      </c>
      <c r="R180" s="18">
        <v>149</v>
      </c>
      <c r="S180" s="18">
        <v>1490</v>
      </c>
      <c r="T180" s="18">
        <v>165</v>
      </c>
      <c r="U180" s="18">
        <v>1650</v>
      </c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>
        <v>10</v>
      </c>
      <c r="CE180" s="18">
        <v>10</v>
      </c>
      <c r="CF180" s="18">
        <v>272</v>
      </c>
      <c r="CG180" s="18">
        <v>2720</v>
      </c>
      <c r="CH180" s="18">
        <v>337</v>
      </c>
      <c r="CI180" s="18">
        <v>3372</v>
      </c>
      <c r="CJ180" s="20">
        <f t="shared" si="20"/>
        <v>149</v>
      </c>
      <c r="CK180" s="20">
        <f t="shared" si="21"/>
        <v>165</v>
      </c>
      <c r="CL180" s="18" t="s">
        <v>73</v>
      </c>
      <c r="CN180" s="21">
        <f t="shared" si="17"/>
        <v>1650</v>
      </c>
      <c r="CO180" s="21">
        <f t="shared" si="18"/>
        <v>1650</v>
      </c>
      <c r="CP180" s="27">
        <f t="shared" si="19"/>
        <v>0</v>
      </c>
    </row>
    <row r="181" spans="1:94" x14ac:dyDescent="0.25">
      <c r="A181" s="18">
        <v>40</v>
      </c>
      <c r="B181" s="18" t="s">
        <v>30</v>
      </c>
      <c r="C181" s="18">
        <v>51</v>
      </c>
      <c r="D181" s="18">
        <v>51</v>
      </c>
      <c r="E181" s="18">
        <v>51</v>
      </c>
      <c r="F181" s="18">
        <v>150</v>
      </c>
      <c r="G181" s="18">
        <v>7650</v>
      </c>
      <c r="H181" s="18">
        <v>160</v>
      </c>
      <c r="I181" s="18">
        <v>8160</v>
      </c>
      <c r="J181" s="18"/>
      <c r="K181" s="18"/>
      <c r="L181" s="18"/>
      <c r="M181" s="18"/>
      <c r="N181" s="18"/>
      <c r="O181" s="18"/>
      <c r="P181" s="18">
        <v>51</v>
      </c>
      <c r="Q181" s="18">
        <v>51</v>
      </c>
      <c r="R181" s="18">
        <v>135</v>
      </c>
      <c r="S181" s="18">
        <v>6885</v>
      </c>
      <c r="T181" s="18">
        <v>150</v>
      </c>
      <c r="U181" s="18">
        <v>7650</v>
      </c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>
        <v>51</v>
      </c>
      <c r="CE181" s="18">
        <v>51</v>
      </c>
      <c r="CF181" s="18">
        <v>155</v>
      </c>
      <c r="CG181" s="18">
        <v>7905</v>
      </c>
      <c r="CH181" s="18">
        <v>192</v>
      </c>
      <c r="CI181" s="18">
        <v>9800</v>
      </c>
      <c r="CJ181" s="20">
        <f t="shared" si="20"/>
        <v>135</v>
      </c>
      <c r="CK181" s="20">
        <f t="shared" si="21"/>
        <v>150</v>
      </c>
      <c r="CL181" s="18" t="s">
        <v>73</v>
      </c>
      <c r="CN181" s="21">
        <f t="shared" si="17"/>
        <v>7650</v>
      </c>
      <c r="CO181" s="21">
        <f t="shared" si="18"/>
        <v>7650</v>
      </c>
      <c r="CP181" s="27">
        <f t="shared" si="19"/>
        <v>0</v>
      </c>
    </row>
    <row r="182" spans="1:94" x14ac:dyDescent="0.25">
      <c r="A182" s="18">
        <v>40</v>
      </c>
      <c r="B182" s="18" t="s">
        <v>35</v>
      </c>
      <c r="C182" s="18">
        <v>62</v>
      </c>
      <c r="D182" s="18">
        <v>62</v>
      </c>
      <c r="E182" s="18">
        <v>62</v>
      </c>
      <c r="F182" s="18">
        <v>400</v>
      </c>
      <c r="G182" s="18">
        <v>24800</v>
      </c>
      <c r="H182" s="18">
        <v>416</v>
      </c>
      <c r="I182" s="18">
        <v>25792</v>
      </c>
      <c r="J182" s="18"/>
      <c r="K182" s="18"/>
      <c r="L182" s="18"/>
      <c r="M182" s="18"/>
      <c r="N182" s="18"/>
      <c r="O182" s="18"/>
      <c r="P182" s="18">
        <v>62</v>
      </c>
      <c r="Q182" s="18">
        <v>62</v>
      </c>
      <c r="R182" s="18">
        <v>225</v>
      </c>
      <c r="S182" s="18">
        <v>13950</v>
      </c>
      <c r="T182" s="18">
        <v>298</v>
      </c>
      <c r="U182" s="18">
        <v>18476</v>
      </c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>
        <v>62</v>
      </c>
      <c r="CE182" s="18">
        <v>62</v>
      </c>
      <c r="CF182" s="18">
        <v>100</v>
      </c>
      <c r="CG182" s="18">
        <v>6200</v>
      </c>
      <c r="CH182" s="18">
        <v>124</v>
      </c>
      <c r="CI182" s="18">
        <v>7688</v>
      </c>
      <c r="CJ182" s="20">
        <f t="shared" si="20"/>
        <v>100</v>
      </c>
      <c r="CK182" s="20">
        <f t="shared" si="21"/>
        <v>124</v>
      </c>
      <c r="CL182" s="18" t="s">
        <v>69</v>
      </c>
      <c r="CN182" s="21">
        <f t="shared" si="17"/>
        <v>7688</v>
      </c>
      <c r="CO182" s="21">
        <f t="shared" si="18"/>
        <v>7688</v>
      </c>
      <c r="CP182" s="27">
        <f t="shared" si="19"/>
        <v>0</v>
      </c>
    </row>
    <row r="183" spans="1:94" x14ac:dyDescent="0.25">
      <c r="A183" s="18">
        <v>41</v>
      </c>
      <c r="B183" s="18" t="s">
        <v>29</v>
      </c>
      <c r="C183" s="18">
        <v>2564</v>
      </c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>
        <v>2564</v>
      </c>
      <c r="Q183" s="18">
        <v>2564</v>
      </c>
      <c r="R183" s="18">
        <v>230</v>
      </c>
      <c r="S183" s="18">
        <v>589720</v>
      </c>
      <c r="T183" s="18">
        <v>255</v>
      </c>
      <c r="U183" s="18">
        <v>653820</v>
      </c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>
        <v>2564</v>
      </c>
      <c r="BY183" s="18">
        <v>2564</v>
      </c>
      <c r="BZ183" s="18">
        <v>300</v>
      </c>
      <c r="CA183" s="18">
        <v>769200</v>
      </c>
      <c r="CB183" s="18">
        <v>375</v>
      </c>
      <c r="CC183" s="18">
        <v>961500</v>
      </c>
      <c r="CD183" s="18"/>
      <c r="CE183" s="18"/>
      <c r="CF183" s="18"/>
      <c r="CG183" s="18"/>
      <c r="CH183" s="18"/>
      <c r="CI183" s="18"/>
      <c r="CJ183" s="20">
        <f t="shared" si="20"/>
        <v>230</v>
      </c>
      <c r="CK183" s="20">
        <f t="shared" si="21"/>
        <v>255</v>
      </c>
      <c r="CL183" s="18" t="s">
        <v>73</v>
      </c>
      <c r="CN183" s="21">
        <f t="shared" si="17"/>
        <v>653820</v>
      </c>
      <c r="CO183" s="21">
        <f t="shared" si="18"/>
        <v>653820</v>
      </c>
      <c r="CP183" s="27">
        <f t="shared" si="19"/>
        <v>0</v>
      </c>
    </row>
    <row r="184" spans="1:94" x14ac:dyDescent="0.25">
      <c r="A184" s="18">
        <v>41</v>
      </c>
      <c r="B184" s="18" t="s">
        <v>36</v>
      </c>
      <c r="C184" s="18">
        <v>4141</v>
      </c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>
        <v>4141</v>
      </c>
      <c r="Q184" s="18">
        <v>4141</v>
      </c>
      <c r="R184" s="18">
        <v>26</v>
      </c>
      <c r="S184" s="18">
        <v>107666</v>
      </c>
      <c r="T184" s="18">
        <v>28</v>
      </c>
      <c r="U184" s="18">
        <v>115948</v>
      </c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>
        <v>4141</v>
      </c>
      <c r="BY184" s="18">
        <v>4141</v>
      </c>
      <c r="BZ184" s="18">
        <v>28.5</v>
      </c>
      <c r="CA184" s="18">
        <v>118018.5</v>
      </c>
      <c r="CB184" s="18">
        <v>35.625</v>
      </c>
      <c r="CC184" s="18">
        <v>147523.125</v>
      </c>
      <c r="CD184" s="18"/>
      <c r="CE184" s="18"/>
      <c r="CF184" s="18"/>
      <c r="CG184" s="18"/>
      <c r="CH184" s="18"/>
      <c r="CI184" s="18"/>
      <c r="CJ184" s="20">
        <f t="shared" si="20"/>
        <v>26</v>
      </c>
      <c r="CK184" s="20">
        <f t="shared" si="21"/>
        <v>28</v>
      </c>
      <c r="CL184" s="18" t="s">
        <v>73</v>
      </c>
      <c r="CN184" s="21">
        <f t="shared" si="17"/>
        <v>115948</v>
      </c>
      <c r="CO184" s="21">
        <f t="shared" si="18"/>
        <v>115948</v>
      </c>
      <c r="CP184" s="27">
        <f t="shared" si="19"/>
        <v>0</v>
      </c>
    </row>
    <row r="185" spans="1:94" x14ac:dyDescent="0.25">
      <c r="A185" s="18">
        <v>41</v>
      </c>
      <c r="B185" s="18" t="s">
        <v>33</v>
      </c>
      <c r="C185" s="18">
        <v>420</v>
      </c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>
        <v>420</v>
      </c>
      <c r="Q185" s="18">
        <v>420</v>
      </c>
      <c r="R185" s="18">
        <v>405</v>
      </c>
      <c r="S185" s="18">
        <v>170100</v>
      </c>
      <c r="T185" s="18">
        <v>450</v>
      </c>
      <c r="U185" s="18">
        <v>189000</v>
      </c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>
        <v>420</v>
      </c>
      <c r="BY185" s="18">
        <v>420</v>
      </c>
      <c r="BZ185" s="18">
        <v>664</v>
      </c>
      <c r="CA185" s="18">
        <v>278880</v>
      </c>
      <c r="CB185" s="18">
        <v>830</v>
      </c>
      <c r="CC185" s="18">
        <v>348600</v>
      </c>
      <c r="CD185" s="18"/>
      <c r="CE185" s="18"/>
      <c r="CF185" s="18"/>
      <c r="CG185" s="18"/>
      <c r="CH185" s="18"/>
      <c r="CI185" s="18"/>
      <c r="CJ185" s="20">
        <f t="shared" si="20"/>
        <v>405</v>
      </c>
      <c r="CK185" s="20">
        <f t="shared" si="21"/>
        <v>450</v>
      </c>
      <c r="CL185" s="18" t="s">
        <v>73</v>
      </c>
      <c r="CN185" s="21">
        <f t="shared" si="17"/>
        <v>189000</v>
      </c>
      <c r="CO185" s="21">
        <f t="shared" si="18"/>
        <v>189000</v>
      </c>
      <c r="CP185" s="27">
        <f t="shared" si="19"/>
        <v>0</v>
      </c>
    </row>
    <row r="186" spans="1:94" x14ac:dyDescent="0.25">
      <c r="A186" s="18">
        <v>41</v>
      </c>
      <c r="B186" s="18" t="s">
        <v>37</v>
      </c>
      <c r="C186" s="18">
        <v>113528</v>
      </c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>
        <v>113528</v>
      </c>
      <c r="Q186" s="18">
        <v>113528</v>
      </c>
      <c r="R186" s="18">
        <v>18</v>
      </c>
      <c r="S186" s="18">
        <v>2043504</v>
      </c>
      <c r="T186" s="18">
        <v>20</v>
      </c>
      <c r="U186" s="18">
        <v>2270560</v>
      </c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>
        <v>113528</v>
      </c>
      <c r="BY186" s="18">
        <v>113528</v>
      </c>
      <c r="BZ186" s="18">
        <v>22</v>
      </c>
      <c r="CA186" s="18">
        <v>2497616</v>
      </c>
      <c r="CB186" s="18">
        <v>27.5</v>
      </c>
      <c r="CC186" s="18">
        <v>3122020</v>
      </c>
      <c r="CD186" s="18"/>
      <c r="CE186" s="18"/>
      <c r="CF186" s="18"/>
      <c r="CG186" s="18"/>
      <c r="CH186" s="18"/>
      <c r="CI186" s="18"/>
      <c r="CJ186" s="20">
        <f t="shared" si="20"/>
        <v>18</v>
      </c>
      <c r="CK186" s="20">
        <f t="shared" si="21"/>
        <v>20</v>
      </c>
      <c r="CL186" s="18" t="s">
        <v>73</v>
      </c>
      <c r="CN186" s="21">
        <f t="shared" si="17"/>
        <v>2270560</v>
      </c>
      <c r="CO186" s="21">
        <f t="shared" si="18"/>
        <v>2270560</v>
      </c>
      <c r="CP186" s="27">
        <f t="shared" si="19"/>
        <v>0</v>
      </c>
    </row>
    <row r="187" spans="1:94" x14ac:dyDescent="0.25">
      <c r="A187" s="18">
        <v>41</v>
      </c>
      <c r="B187" s="18" t="s">
        <v>32</v>
      </c>
      <c r="C187" s="18">
        <v>11593</v>
      </c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>
        <v>11593</v>
      </c>
      <c r="Q187" s="18">
        <v>11593</v>
      </c>
      <c r="R187" s="18">
        <v>189</v>
      </c>
      <c r="S187" s="18">
        <v>2191077</v>
      </c>
      <c r="T187" s="18">
        <v>210</v>
      </c>
      <c r="U187" s="18">
        <v>2434530</v>
      </c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>
        <v>11593</v>
      </c>
      <c r="BY187" s="18">
        <v>11593</v>
      </c>
      <c r="BZ187" s="18">
        <v>188</v>
      </c>
      <c r="CA187" s="18">
        <v>2179484</v>
      </c>
      <c r="CB187" s="18">
        <v>235</v>
      </c>
      <c r="CC187" s="18">
        <v>2724355</v>
      </c>
      <c r="CD187" s="18"/>
      <c r="CE187" s="18"/>
      <c r="CF187" s="18"/>
      <c r="CG187" s="18"/>
      <c r="CH187" s="18"/>
      <c r="CI187" s="18"/>
      <c r="CJ187" s="20">
        <f t="shared" ref="CJ187:CJ218" si="22">MIN(F187,R187,X187,AD187,AJ187,AP187,AV187,BB187,BH187,BN187,BT187,BZ187,CF187,L187)</f>
        <v>188</v>
      </c>
      <c r="CK187" s="20">
        <f t="shared" ref="CK187:CK218" si="23">MIN(H187,T187,Z187,AF187,AL187,AR187,AX187,BD187,BJ187,BP187,BV187,CB187,CH187,N187)</f>
        <v>210</v>
      </c>
      <c r="CL187" s="18" t="s">
        <v>73</v>
      </c>
      <c r="CN187" s="21">
        <f t="shared" si="17"/>
        <v>2434530</v>
      </c>
      <c r="CO187" s="21">
        <f t="shared" si="18"/>
        <v>2434530</v>
      </c>
      <c r="CP187" s="27">
        <f t="shared" si="19"/>
        <v>0</v>
      </c>
    </row>
    <row r="188" spans="1:94" x14ac:dyDescent="0.25">
      <c r="A188" s="18">
        <v>41</v>
      </c>
      <c r="B188" s="18" t="s">
        <v>34</v>
      </c>
      <c r="C188" s="18">
        <v>17</v>
      </c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>
        <v>17</v>
      </c>
      <c r="Q188" s="18">
        <v>17</v>
      </c>
      <c r="R188" s="18">
        <v>333</v>
      </c>
      <c r="S188" s="18">
        <v>5661</v>
      </c>
      <c r="T188" s="18">
        <v>370</v>
      </c>
      <c r="U188" s="18">
        <v>6290</v>
      </c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>
        <v>17</v>
      </c>
      <c r="BY188" s="18">
        <v>17</v>
      </c>
      <c r="BZ188" s="18">
        <v>663</v>
      </c>
      <c r="CA188" s="18">
        <v>11271</v>
      </c>
      <c r="CB188" s="18">
        <v>828.75</v>
      </c>
      <c r="CC188" s="18">
        <v>14088.75</v>
      </c>
      <c r="CD188" s="18"/>
      <c r="CE188" s="18"/>
      <c r="CF188" s="18"/>
      <c r="CG188" s="18"/>
      <c r="CH188" s="18"/>
      <c r="CI188" s="18"/>
      <c r="CJ188" s="20">
        <f t="shared" si="22"/>
        <v>333</v>
      </c>
      <c r="CK188" s="20">
        <f t="shared" si="23"/>
        <v>370</v>
      </c>
      <c r="CL188" s="18" t="s">
        <v>73</v>
      </c>
      <c r="CN188" s="21">
        <f t="shared" si="17"/>
        <v>6290</v>
      </c>
      <c r="CO188" s="21">
        <f t="shared" si="18"/>
        <v>6290</v>
      </c>
      <c r="CP188" s="27">
        <f t="shared" si="19"/>
        <v>0</v>
      </c>
    </row>
    <row r="189" spans="1:94" x14ac:dyDescent="0.25">
      <c r="A189" s="18">
        <v>41</v>
      </c>
      <c r="B189" s="18" t="s">
        <v>31</v>
      </c>
      <c r="C189" s="18">
        <v>662</v>
      </c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>
        <v>662</v>
      </c>
      <c r="Q189" s="18">
        <v>662</v>
      </c>
      <c r="R189" s="18">
        <v>149</v>
      </c>
      <c r="S189" s="18">
        <v>98638</v>
      </c>
      <c r="T189" s="18">
        <v>165</v>
      </c>
      <c r="U189" s="18">
        <v>109230</v>
      </c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>
        <v>662</v>
      </c>
      <c r="BY189" s="18">
        <v>662</v>
      </c>
      <c r="BZ189" s="18">
        <v>400</v>
      </c>
      <c r="CA189" s="18">
        <v>264800</v>
      </c>
      <c r="CB189" s="18">
        <v>500</v>
      </c>
      <c r="CC189" s="18">
        <v>331000</v>
      </c>
      <c r="CD189" s="18"/>
      <c r="CE189" s="18"/>
      <c r="CF189" s="18"/>
      <c r="CG189" s="18"/>
      <c r="CH189" s="18"/>
      <c r="CI189" s="18"/>
      <c r="CJ189" s="20">
        <f t="shared" si="22"/>
        <v>149</v>
      </c>
      <c r="CK189" s="20">
        <f t="shared" si="23"/>
        <v>165</v>
      </c>
      <c r="CL189" s="18" t="s">
        <v>73</v>
      </c>
      <c r="CN189" s="21">
        <f t="shared" si="17"/>
        <v>109230</v>
      </c>
      <c r="CO189" s="21">
        <f t="shared" si="18"/>
        <v>109230</v>
      </c>
      <c r="CP189" s="27">
        <f t="shared" si="19"/>
        <v>0</v>
      </c>
    </row>
    <row r="190" spans="1:94" x14ac:dyDescent="0.25">
      <c r="A190" s="18">
        <v>41</v>
      </c>
      <c r="B190" s="18" t="s">
        <v>30</v>
      </c>
      <c r="C190" s="18">
        <v>3261</v>
      </c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>
        <v>3261</v>
      </c>
      <c r="Q190" s="18">
        <v>3261</v>
      </c>
      <c r="R190" s="18">
        <v>135</v>
      </c>
      <c r="S190" s="18">
        <v>440235</v>
      </c>
      <c r="T190" s="18">
        <v>150</v>
      </c>
      <c r="U190" s="18">
        <v>489150</v>
      </c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>
        <v>3261</v>
      </c>
      <c r="BY190" s="18">
        <v>3261</v>
      </c>
      <c r="BZ190" s="18">
        <v>250</v>
      </c>
      <c r="CA190" s="18">
        <v>815250</v>
      </c>
      <c r="CB190" s="18">
        <v>312.5</v>
      </c>
      <c r="CC190" s="18">
        <v>1019062.5</v>
      </c>
      <c r="CD190" s="18"/>
      <c r="CE190" s="18"/>
      <c r="CF190" s="18"/>
      <c r="CG190" s="18"/>
      <c r="CH190" s="18"/>
      <c r="CI190" s="18"/>
      <c r="CJ190" s="20">
        <f t="shared" si="22"/>
        <v>135</v>
      </c>
      <c r="CK190" s="20">
        <f t="shared" si="23"/>
        <v>150</v>
      </c>
      <c r="CL190" s="18" t="s">
        <v>73</v>
      </c>
      <c r="CN190" s="21">
        <f t="shared" si="17"/>
        <v>489150</v>
      </c>
      <c r="CO190" s="21">
        <f t="shared" si="18"/>
        <v>489150</v>
      </c>
      <c r="CP190" s="27">
        <f t="shared" si="19"/>
        <v>0</v>
      </c>
    </row>
    <row r="191" spans="1:94" x14ac:dyDescent="0.25">
      <c r="A191" s="18">
        <v>41</v>
      </c>
      <c r="B191" s="18" t="s">
        <v>35</v>
      </c>
      <c r="C191" s="18">
        <v>3972</v>
      </c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>
        <v>3972</v>
      </c>
      <c r="Q191" s="18">
        <v>3972</v>
      </c>
      <c r="R191" s="18">
        <v>225</v>
      </c>
      <c r="S191" s="18">
        <v>893700</v>
      </c>
      <c r="T191" s="18">
        <v>250</v>
      </c>
      <c r="U191" s="18">
        <v>993000</v>
      </c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>
        <v>3972</v>
      </c>
      <c r="BY191" s="18">
        <v>3972</v>
      </c>
      <c r="BZ191" s="18">
        <v>525</v>
      </c>
      <c r="CA191" s="18">
        <v>2085300</v>
      </c>
      <c r="CB191" s="18">
        <v>656.25</v>
      </c>
      <c r="CC191" s="18">
        <v>2606625</v>
      </c>
      <c r="CD191" s="18"/>
      <c r="CE191" s="18"/>
      <c r="CF191" s="18"/>
      <c r="CG191" s="18"/>
      <c r="CH191" s="18"/>
      <c r="CI191" s="18"/>
      <c r="CJ191" s="20">
        <f t="shared" si="22"/>
        <v>225</v>
      </c>
      <c r="CK191" s="20">
        <f t="shared" si="23"/>
        <v>250</v>
      </c>
      <c r="CL191" s="18" t="s">
        <v>73</v>
      </c>
      <c r="CN191" s="21">
        <f t="shared" si="17"/>
        <v>993000</v>
      </c>
      <c r="CO191" s="21">
        <f t="shared" si="18"/>
        <v>993000</v>
      </c>
      <c r="CP191" s="27">
        <f t="shared" si="19"/>
        <v>0</v>
      </c>
    </row>
    <row r="192" spans="1:94" x14ac:dyDescent="0.25">
      <c r="A192" s="18">
        <v>42</v>
      </c>
      <c r="B192" s="18" t="s">
        <v>29</v>
      </c>
      <c r="C192" s="18">
        <v>652</v>
      </c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>
        <v>652</v>
      </c>
      <c r="Q192" s="18">
        <v>652</v>
      </c>
      <c r="R192" s="18">
        <v>230</v>
      </c>
      <c r="S192" s="18">
        <v>149960</v>
      </c>
      <c r="T192" s="18">
        <v>255</v>
      </c>
      <c r="U192" s="18">
        <v>166260</v>
      </c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20">
        <f t="shared" si="22"/>
        <v>230</v>
      </c>
      <c r="CK192" s="20">
        <f t="shared" si="23"/>
        <v>255</v>
      </c>
      <c r="CL192" s="18" t="s">
        <v>73</v>
      </c>
      <c r="CN192" s="21">
        <f t="shared" si="17"/>
        <v>166260</v>
      </c>
      <c r="CO192" s="21">
        <f t="shared" si="18"/>
        <v>166260</v>
      </c>
      <c r="CP192" s="27">
        <f t="shared" si="19"/>
        <v>0</v>
      </c>
    </row>
    <row r="193" spans="1:94" x14ac:dyDescent="0.25">
      <c r="A193" s="18">
        <v>42</v>
      </c>
      <c r="B193" s="18" t="s">
        <v>36</v>
      </c>
      <c r="C193" s="18">
        <v>1053</v>
      </c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>
        <v>1053</v>
      </c>
      <c r="Q193" s="18">
        <v>1053</v>
      </c>
      <c r="R193" s="18">
        <v>26</v>
      </c>
      <c r="S193" s="18">
        <v>27378</v>
      </c>
      <c r="T193" s="18">
        <v>28</v>
      </c>
      <c r="U193" s="18">
        <v>29484</v>
      </c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20">
        <f t="shared" si="22"/>
        <v>26</v>
      </c>
      <c r="CK193" s="20">
        <f t="shared" si="23"/>
        <v>28</v>
      </c>
      <c r="CL193" s="18" t="s">
        <v>73</v>
      </c>
      <c r="CN193" s="21">
        <f t="shared" si="17"/>
        <v>29484</v>
      </c>
      <c r="CO193" s="21">
        <f t="shared" si="18"/>
        <v>29484</v>
      </c>
      <c r="CP193" s="27">
        <f t="shared" si="19"/>
        <v>0</v>
      </c>
    </row>
    <row r="194" spans="1:94" x14ac:dyDescent="0.25">
      <c r="A194" s="18">
        <v>42</v>
      </c>
      <c r="B194" s="18" t="s">
        <v>33</v>
      </c>
      <c r="C194" s="18">
        <v>107</v>
      </c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>
        <v>107</v>
      </c>
      <c r="Q194" s="18">
        <v>107</v>
      </c>
      <c r="R194" s="18">
        <v>405</v>
      </c>
      <c r="S194" s="18">
        <v>43335</v>
      </c>
      <c r="T194" s="18">
        <v>450</v>
      </c>
      <c r="U194" s="18">
        <v>48150</v>
      </c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20">
        <f t="shared" si="22"/>
        <v>405</v>
      </c>
      <c r="CK194" s="20">
        <f t="shared" si="23"/>
        <v>450</v>
      </c>
      <c r="CL194" s="18" t="s">
        <v>73</v>
      </c>
      <c r="CN194" s="21">
        <f t="shared" si="17"/>
        <v>48150</v>
      </c>
      <c r="CO194" s="21">
        <f t="shared" si="18"/>
        <v>48150</v>
      </c>
      <c r="CP194" s="27">
        <f t="shared" si="19"/>
        <v>0</v>
      </c>
    </row>
    <row r="195" spans="1:94" x14ac:dyDescent="0.25">
      <c r="A195" s="18">
        <v>42</v>
      </c>
      <c r="B195" s="18" t="s">
        <v>37</v>
      </c>
      <c r="C195" s="18">
        <v>27048</v>
      </c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>
        <v>27048</v>
      </c>
      <c r="Q195" s="18">
        <v>27048</v>
      </c>
      <c r="R195" s="18">
        <v>18</v>
      </c>
      <c r="S195" s="18">
        <v>486864</v>
      </c>
      <c r="T195" s="18">
        <v>20</v>
      </c>
      <c r="U195" s="18">
        <v>540960</v>
      </c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20">
        <f t="shared" si="22"/>
        <v>18</v>
      </c>
      <c r="CK195" s="20">
        <f t="shared" si="23"/>
        <v>20</v>
      </c>
      <c r="CL195" s="18" t="s">
        <v>73</v>
      </c>
      <c r="CN195" s="21">
        <f t="shared" si="17"/>
        <v>540960</v>
      </c>
      <c r="CO195" s="21">
        <f t="shared" si="18"/>
        <v>540960</v>
      </c>
      <c r="CP195" s="27">
        <f t="shared" si="19"/>
        <v>0</v>
      </c>
    </row>
    <row r="196" spans="1:94" x14ac:dyDescent="0.25">
      <c r="A196" s="18">
        <v>42</v>
      </c>
      <c r="B196" s="18" t="s">
        <v>32</v>
      </c>
      <c r="C196" s="18">
        <v>2948</v>
      </c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>
        <v>2948</v>
      </c>
      <c r="Q196" s="18">
        <v>2948</v>
      </c>
      <c r="R196" s="18">
        <v>189</v>
      </c>
      <c r="S196" s="18">
        <v>557172</v>
      </c>
      <c r="T196" s="18">
        <v>210</v>
      </c>
      <c r="U196" s="18">
        <v>619080</v>
      </c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20">
        <f t="shared" si="22"/>
        <v>189</v>
      </c>
      <c r="CK196" s="20">
        <f t="shared" si="23"/>
        <v>210</v>
      </c>
      <c r="CL196" s="18" t="s">
        <v>73</v>
      </c>
      <c r="CN196" s="21">
        <f t="shared" ref="CN196:CN226" si="24">MIN(I196,O196,AA196,AG196,AM196,AS196,AY196,BE196,BK196,BQ196,BW196,CC196,CI196,U196)</f>
        <v>619080</v>
      </c>
      <c r="CO196" s="21">
        <f t="shared" ref="CO196:CO227" si="25">+C196*CK196</f>
        <v>619080</v>
      </c>
      <c r="CP196" s="27">
        <f t="shared" ref="CP196:CP227" si="26">+CN196-CO196</f>
        <v>0</v>
      </c>
    </row>
    <row r="197" spans="1:94" x14ac:dyDescent="0.25">
      <c r="A197" s="18">
        <v>42</v>
      </c>
      <c r="B197" s="18" t="s">
        <v>34</v>
      </c>
      <c r="C197" s="18">
        <v>4</v>
      </c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>
        <v>4</v>
      </c>
      <c r="Q197" s="18">
        <v>4</v>
      </c>
      <c r="R197" s="18">
        <v>333</v>
      </c>
      <c r="S197" s="18">
        <v>1332</v>
      </c>
      <c r="T197" s="18">
        <v>370</v>
      </c>
      <c r="U197" s="18">
        <v>1480</v>
      </c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20">
        <f t="shared" si="22"/>
        <v>333</v>
      </c>
      <c r="CK197" s="20">
        <f t="shared" si="23"/>
        <v>370</v>
      </c>
      <c r="CL197" s="18" t="s">
        <v>73</v>
      </c>
      <c r="CN197" s="21">
        <f t="shared" si="24"/>
        <v>1480</v>
      </c>
      <c r="CO197" s="21">
        <f t="shared" si="25"/>
        <v>1480</v>
      </c>
      <c r="CP197" s="27">
        <f t="shared" si="26"/>
        <v>0</v>
      </c>
    </row>
    <row r="198" spans="1:94" x14ac:dyDescent="0.25">
      <c r="A198" s="18">
        <v>42</v>
      </c>
      <c r="B198" s="18" t="s">
        <v>31</v>
      </c>
      <c r="C198" s="18">
        <v>168</v>
      </c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>
        <v>168</v>
      </c>
      <c r="Q198" s="18">
        <v>168</v>
      </c>
      <c r="R198" s="18">
        <v>149</v>
      </c>
      <c r="S198" s="18">
        <v>25032</v>
      </c>
      <c r="T198" s="18">
        <v>165</v>
      </c>
      <c r="U198" s="18">
        <v>27720</v>
      </c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20">
        <f t="shared" si="22"/>
        <v>149</v>
      </c>
      <c r="CK198" s="20">
        <f t="shared" si="23"/>
        <v>165</v>
      </c>
      <c r="CL198" s="18" t="s">
        <v>73</v>
      </c>
      <c r="CN198" s="21">
        <f t="shared" si="24"/>
        <v>27720</v>
      </c>
      <c r="CO198" s="21">
        <f t="shared" si="25"/>
        <v>27720</v>
      </c>
      <c r="CP198" s="27">
        <f t="shared" si="26"/>
        <v>0</v>
      </c>
    </row>
    <row r="199" spans="1:94" x14ac:dyDescent="0.25">
      <c r="A199" s="18">
        <v>42</v>
      </c>
      <c r="B199" s="18" t="s">
        <v>30</v>
      </c>
      <c r="C199" s="18">
        <v>829</v>
      </c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>
        <v>829</v>
      </c>
      <c r="Q199" s="18">
        <v>829</v>
      </c>
      <c r="R199" s="18">
        <v>135</v>
      </c>
      <c r="S199" s="18">
        <v>111915</v>
      </c>
      <c r="T199" s="18">
        <v>150</v>
      </c>
      <c r="U199" s="18">
        <v>124350</v>
      </c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20">
        <f t="shared" si="22"/>
        <v>135</v>
      </c>
      <c r="CK199" s="20">
        <f t="shared" si="23"/>
        <v>150</v>
      </c>
      <c r="CL199" s="18" t="s">
        <v>73</v>
      </c>
      <c r="CN199" s="21">
        <f t="shared" si="24"/>
        <v>124350</v>
      </c>
      <c r="CO199" s="21">
        <f t="shared" si="25"/>
        <v>124350</v>
      </c>
      <c r="CP199" s="27">
        <f t="shared" si="26"/>
        <v>0</v>
      </c>
    </row>
    <row r="200" spans="1:94" x14ac:dyDescent="0.25">
      <c r="A200" s="18">
        <v>42</v>
      </c>
      <c r="B200" s="18" t="s">
        <v>35</v>
      </c>
      <c r="C200" s="18">
        <v>1010</v>
      </c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>
        <v>1010</v>
      </c>
      <c r="Q200" s="18">
        <v>1010</v>
      </c>
      <c r="R200" s="18">
        <v>225</v>
      </c>
      <c r="S200" s="18">
        <v>227250</v>
      </c>
      <c r="T200" s="18">
        <v>298</v>
      </c>
      <c r="U200" s="18">
        <v>300980</v>
      </c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20">
        <f t="shared" si="22"/>
        <v>225</v>
      </c>
      <c r="CK200" s="20">
        <f t="shared" si="23"/>
        <v>298</v>
      </c>
      <c r="CL200" s="18" t="s">
        <v>73</v>
      </c>
      <c r="CN200" s="21">
        <f t="shared" si="24"/>
        <v>300980</v>
      </c>
      <c r="CO200" s="21">
        <f t="shared" si="25"/>
        <v>300980</v>
      </c>
      <c r="CP200" s="27">
        <f t="shared" si="26"/>
        <v>0</v>
      </c>
    </row>
    <row r="201" spans="1:94" x14ac:dyDescent="0.25">
      <c r="A201" s="18">
        <v>43</v>
      </c>
      <c r="B201" s="18" t="s">
        <v>29</v>
      </c>
      <c r="C201" s="18">
        <v>596</v>
      </c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>
        <v>596</v>
      </c>
      <c r="Q201" s="18">
        <v>596</v>
      </c>
      <c r="R201" s="18">
        <v>230</v>
      </c>
      <c r="S201" s="18">
        <v>137080</v>
      </c>
      <c r="T201" s="18">
        <v>255</v>
      </c>
      <c r="U201" s="18">
        <v>151980</v>
      </c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>
        <v>596</v>
      </c>
      <c r="CE201" s="18">
        <v>596</v>
      </c>
      <c r="CF201" s="18">
        <v>145</v>
      </c>
      <c r="CG201" s="18">
        <v>86420</v>
      </c>
      <c r="CH201" s="18">
        <v>180</v>
      </c>
      <c r="CI201" s="18">
        <v>104680</v>
      </c>
      <c r="CJ201" s="20">
        <f t="shared" si="22"/>
        <v>145</v>
      </c>
      <c r="CK201" s="20">
        <f t="shared" si="23"/>
        <v>180</v>
      </c>
      <c r="CL201" s="18" t="s">
        <v>69</v>
      </c>
      <c r="CN201" s="21">
        <f t="shared" si="24"/>
        <v>104680</v>
      </c>
      <c r="CO201" s="21">
        <f>+CN201</f>
        <v>104680</v>
      </c>
      <c r="CP201" s="27">
        <f t="shared" si="26"/>
        <v>0</v>
      </c>
    </row>
    <row r="202" spans="1:94" x14ac:dyDescent="0.25">
      <c r="A202" s="18">
        <v>43</v>
      </c>
      <c r="B202" s="18" t="s">
        <v>36</v>
      </c>
      <c r="C202" s="18">
        <v>962</v>
      </c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>
        <v>962</v>
      </c>
      <c r="Q202" s="18">
        <v>962</v>
      </c>
      <c r="R202" s="18">
        <v>26</v>
      </c>
      <c r="S202" s="18">
        <v>25012</v>
      </c>
      <c r="T202" s="18">
        <v>28</v>
      </c>
      <c r="U202" s="18">
        <v>26936</v>
      </c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>
        <v>962</v>
      </c>
      <c r="CE202" s="18">
        <v>962</v>
      </c>
      <c r="CF202" s="18">
        <v>25</v>
      </c>
      <c r="CG202" s="18">
        <v>24050</v>
      </c>
      <c r="CH202" s="18">
        <v>31</v>
      </c>
      <c r="CI202" s="18">
        <v>29824</v>
      </c>
      <c r="CJ202" s="20">
        <f t="shared" si="22"/>
        <v>25</v>
      </c>
      <c r="CK202" s="20">
        <f t="shared" si="23"/>
        <v>28</v>
      </c>
      <c r="CL202" s="18" t="s">
        <v>73</v>
      </c>
      <c r="CN202" s="21">
        <f t="shared" si="24"/>
        <v>26936</v>
      </c>
      <c r="CO202" s="21">
        <f t="shared" si="25"/>
        <v>26936</v>
      </c>
      <c r="CP202" s="27">
        <f t="shared" si="26"/>
        <v>0</v>
      </c>
    </row>
    <row r="203" spans="1:94" x14ac:dyDescent="0.25">
      <c r="A203" s="18">
        <v>43</v>
      </c>
      <c r="B203" s="18" t="s">
        <v>33</v>
      </c>
      <c r="C203" s="18">
        <v>98</v>
      </c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>
        <v>98</v>
      </c>
      <c r="Q203" s="18">
        <v>98</v>
      </c>
      <c r="R203" s="18">
        <v>405</v>
      </c>
      <c r="S203" s="18">
        <v>39690</v>
      </c>
      <c r="T203" s="18">
        <v>450</v>
      </c>
      <c r="U203" s="18">
        <v>44100</v>
      </c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>
        <v>98</v>
      </c>
      <c r="CE203" s="18">
        <v>98</v>
      </c>
      <c r="CF203" s="18">
        <v>280</v>
      </c>
      <c r="CG203" s="18">
        <v>27440</v>
      </c>
      <c r="CH203" s="18">
        <v>347</v>
      </c>
      <c r="CI203" s="18">
        <v>34025</v>
      </c>
      <c r="CJ203" s="20">
        <f t="shared" si="22"/>
        <v>280</v>
      </c>
      <c r="CK203" s="20">
        <f t="shared" si="23"/>
        <v>347</v>
      </c>
      <c r="CL203" s="18" t="s">
        <v>69</v>
      </c>
      <c r="CN203" s="21">
        <f t="shared" si="24"/>
        <v>34025</v>
      </c>
      <c r="CO203" s="21">
        <f>+CN203</f>
        <v>34025</v>
      </c>
      <c r="CP203" s="27">
        <f t="shared" si="26"/>
        <v>0</v>
      </c>
    </row>
    <row r="204" spans="1:94" x14ac:dyDescent="0.25">
      <c r="A204" s="18">
        <v>43</v>
      </c>
      <c r="B204" s="18" t="s">
        <v>37</v>
      </c>
      <c r="C204" s="18">
        <v>26128</v>
      </c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>
        <v>26128</v>
      </c>
      <c r="Q204" s="18">
        <v>26128</v>
      </c>
      <c r="R204" s="18">
        <v>18</v>
      </c>
      <c r="S204" s="18">
        <v>470304</v>
      </c>
      <c r="T204" s="18">
        <v>20</v>
      </c>
      <c r="U204" s="18">
        <v>522560</v>
      </c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>
        <v>26128</v>
      </c>
      <c r="CE204" s="18">
        <v>26128</v>
      </c>
      <c r="CF204" s="18">
        <v>22</v>
      </c>
      <c r="CG204" s="18">
        <v>574816</v>
      </c>
      <c r="CH204" s="18">
        <v>28</v>
      </c>
      <c r="CI204" s="18">
        <v>712772</v>
      </c>
      <c r="CJ204" s="20">
        <f t="shared" si="22"/>
        <v>18</v>
      </c>
      <c r="CK204" s="20">
        <f t="shared" si="23"/>
        <v>20</v>
      </c>
      <c r="CL204" s="18" t="s">
        <v>73</v>
      </c>
      <c r="CN204" s="21">
        <f t="shared" si="24"/>
        <v>522560</v>
      </c>
      <c r="CO204" s="21">
        <f t="shared" si="25"/>
        <v>522560</v>
      </c>
      <c r="CP204" s="27">
        <f t="shared" si="26"/>
        <v>0</v>
      </c>
    </row>
    <row r="205" spans="1:94" x14ac:dyDescent="0.25">
      <c r="A205" s="18">
        <v>43</v>
      </c>
      <c r="B205" s="18" t="s">
        <v>32</v>
      </c>
      <c r="C205" s="18">
        <v>2694</v>
      </c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>
        <v>2694</v>
      </c>
      <c r="Q205" s="18">
        <v>2694</v>
      </c>
      <c r="R205" s="18">
        <v>189</v>
      </c>
      <c r="S205" s="18">
        <v>509166</v>
      </c>
      <c r="T205" s="18">
        <v>210</v>
      </c>
      <c r="U205" s="18">
        <v>565740</v>
      </c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>
        <v>2694</v>
      </c>
      <c r="CE205" s="18">
        <v>2694</v>
      </c>
      <c r="CF205" s="18">
        <v>100</v>
      </c>
      <c r="CG205" s="18">
        <v>269400</v>
      </c>
      <c r="CH205" s="18">
        <v>124</v>
      </c>
      <c r="CI205" s="18">
        <v>334056</v>
      </c>
      <c r="CJ205" s="20">
        <f t="shared" si="22"/>
        <v>100</v>
      </c>
      <c r="CK205" s="20">
        <f t="shared" si="23"/>
        <v>124</v>
      </c>
      <c r="CL205" s="18" t="s">
        <v>69</v>
      </c>
      <c r="CN205" s="21">
        <f t="shared" si="24"/>
        <v>334056</v>
      </c>
      <c r="CO205" s="21">
        <f t="shared" si="25"/>
        <v>334056</v>
      </c>
      <c r="CP205" s="27">
        <f t="shared" si="26"/>
        <v>0</v>
      </c>
    </row>
    <row r="206" spans="1:94" x14ac:dyDescent="0.25">
      <c r="A206" s="18">
        <v>43</v>
      </c>
      <c r="B206" s="18" t="s">
        <v>34</v>
      </c>
      <c r="C206" s="18">
        <v>4</v>
      </c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>
        <v>4</v>
      </c>
      <c r="Q206" s="18">
        <v>4</v>
      </c>
      <c r="R206" s="18">
        <v>333</v>
      </c>
      <c r="S206" s="18">
        <v>1332</v>
      </c>
      <c r="T206" s="18">
        <v>370</v>
      </c>
      <c r="U206" s="18">
        <v>1480</v>
      </c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>
        <v>4</v>
      </c>
      <c r="CE206" s="18">
        <v>4</v>
      </c>
      <c r="CF206" s="18">
        <v>290</v>
      </c>
      <c r="CG206" s="18">
        <v>1160</v>
      </c>
      <c r="CH206" s="18">
        <v>360</v>
      </c>
      <c r="CI206" s="18">
        <v>1438</v>
      </c>
      <c r="CJ206" s="20">
        <f t="shared" si="22"/>
        <v>290</v>
      </c>
      <c r="CK206" s="20">
        <f t="shared" si="23"/>
        <v>360</v>
      </c>
      <c r="CL206" s="18" t="s">
        <v>69</v>
      </c>
      <c r="CN206" s="21">
        <f t="shared" si="24"/>
        <v>1438</v>
      </c>
      <c r="CO206" s="21">
        <f>+CN206</f>
        <v>1438</v>
      </c>
      <c r="CP206" s="27">
        <f t="shared" si="26"/>
        <v>0</v>
      </c>
    </row>
    <row r="207" spans="1:94" x14ac:dyDescent="0.25">
      <c r="A207" s="18">
        <v>43</v>
      </c>
      <c r="B207" s="18" t="s">
        <v>31</v>
      </c>
      <c r="C207" s="18">
        <v>154</v>
      </c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>
        <v>154</v>
      </c>
      <c r="Q207" s="18">
        <v>154</v>
      </c>
      <c r="R207" s="18">
        <v>149</v>
      </c>
      <c r="S207" s="18">
        <v>22946</v>
      </c>
      <c r="T207" s="18">
        <v>165</v>
      </c>
      <c r="U207" s="18">
        <v>25410</v>
      </c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>
        <v>154</v>
      </c>
      <c r="CE207" s="18">
        <v>154</v>
      </c>
      <c r="CF207" s="18">
        <v>272</v>
      </c>
      <c r="CG207" s="18">
        <v>41888</v>
      </c>
      <c r="CH207" s="18">
        <v>337</v>
      </c>
      <c r="CI207" s="18">
        <v>51941</v>
      </c>
      <c r="CJ207" s="20">
        <f t="shared" si="22"/>
        <v>149</v>
      </c>
      <c r="CK207" s="20">
        <f t="shared" si="23"/>
        <v>165</v>
      </c>
      <c r="CL207" s="18" t="s">
        <v>73</v>
      </c>
      <c r="CN207" s="21">
        <f t="shared" si="24"/>
        <v>25410</v>
      </c>
      <c r="CO207" s="21">
        <f t="shared" si="25"/>
        <v>25410</v>
      </c>
      <c r="CP207" s="27">
        <f t="shared" si="26"/>
        <v>0</v>
      </c>
    </row>
    <row r="208" spans="1:94" x14ac:dyDescent="0.25">
      <c r="A208" s="18">
        <v>43</v>
      </c>
      <c r="B208" s="18" t="s">
        <v>30</v>
      </c>
      <c r="C208" s="18">
        <v>758</v>
      </c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>
        <v>758</v>
      </c>
      <c r="Q208" s="18">
        <v>758</v>
      </c>
      <c r="R208" s="18">
        <v>135</v>
      </c>
      <c r="S208" s="18">
        <v>102330</v>
      </c>
      <c r="T208" s="18">
        <v>150</v>
      </c>
      <c r="U208" s="18">
        <v>113700</v>
      </c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>
        <v>758</v>
      </c>
      <c r="CE208" s="18">
        <v>758</v>
      </c>
      <c r="CF208" s="18">
        <v>155</v>
      </c>
      <c r="CG208" s="18">
        <v>117490</v>
      </c>
      <c r="CH208" s="18">
        <v>192</v>
      </c>
      <c r="CI208" s="18">
        <v>145678</v>
      </c>
      <c r="CJ208" s="20">
        <f t="shared" si="22"/>
        <v>135</v>
      </c>
      <c r="CK208" s="20">
        <f t="shared" si="23"/>
        <v>150</v>
      </c>
      <c r="CL208" s="18" t="s">
        <v>73</v>
      </c>
      <c r="CN208" s="21">
        <f t="shared" si="24"/>
        <v>113700</v>
      </c>
      <c r="CO208" s="21">
        <f t="shared" si="25"/>
        <v>113700</v>
      </c>
      <c r="CP208" s="27">
        <f t="shared" si="26"/>
        <v>0</v>
      </c>
    </row>
    <row r="209" spans="1:94" x14ac:dyDescent="0.25">
      <c r="A209" s="18">
        <v>43</v>
      </c>
      <c r="B209" s="18" t="s">
        <v>35</v>
      </c>
      <c r="C209" s="18">
        <v>923</v>
      </c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>
        <v>923</v>
      </c>
      <c r="Q209" s="18">
        <v>923</v>
      </c>
      <c r="R209" s="18">
        <v>225</v>
      </c>
      <c r="S209" s="18">
        <v>207675</v>
      </c>
      <c r="T209" s="18">
        <v>298</v>
      </c>
      <c r="U209" s="18">
        <v>275054</v>
      </c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>
        <v>923</v>
      </c>
      <c r="CE209" s="18">
        <v>923</v>
      </c>
      <c r="CF209" s="18">
        <v>100</v>
      </c>
      <c r="CG209" s="18">
        <v>92300</v>
      </c>
      <c r="CH209" s="18">
        <v>124</v>
      </c>
      <c r="CI209" s="18">
        <v>114453</v>
      </c>
      <c r="CJ209" s="20">
        <f t="shared" si="22"/>
        <v>100</v>
      </c>
      <c r="CK209" s="20">
        <f t="shared" si="23"/>
        <v>124</v>
      </c>
      <c r="CL209" s="18" t="s">
        <v>69</v>
      </c>
      <c r="CN209" s="21">
        <f t="shared" si="24"/>
        <v>114453</v>
      </c>
      <c r="CO209" s="21">
        <f>+CN209</f>
        <v>114453</v>
      </c>
      <c r="CP209" s="27">
        <f t="shared" si="26"/>
        <v>0</v>
      </c>
    </row>
    <row r="210" spans="1:94" x14ac:dyDescent="0.25">
      <c r="A210" s="18">
        <v>44</v>
      </c>
      <c r="B210" s="18" t="s">
        <v>29</v>
      </c>
      <c r="C210" s="18">
        <v>584</v>
      </c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>
        <v>584</v>
      </c>
      <c r="Q210" s="18">
        <v>584</v>
      </c>
      <c r="R210" s="18">
        <v>230</v>
      </c>
      <c r="S210" s="18">
        <v>134320</v>
      </c>
      <c r="T210" s="18">
        <v>255</v>
      </c>
      <c r="U210" s="18">
        <v>148920</v>
      </c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20">
        <f t="shared" si="22"/>
        <v>230</v>
      </c>
      <c r="CK210" s="20">
        <f t="shared" si="23"/>
        <v>255</v>
      </c>
      <c r="CL210" s="18" t="s">
        <v>73</v>
      </c>
      <c r="CN210" s="21">
        <f t="shared" si="24"/>
        <v>148920</v>
      </c>
      <c r="CO210" s="21">
        <f t="shared" si="25"/>
        <v>148920</v>
      </c>
      <c r="CP210" s="27">
        <f t="shared" si="26"/>
        <v>0</v>
      </c>
    </row>
    <row r="211" spans="1:94" x14ac:dyDescent="0.25">
      <c r="A211" s="18">
        <v>44</v>
      </c>
      <c r="B211" s="18" t="s">
        <v>36</v>
      </c>
      <c r="C211" s="18">
        <v>943</v>
      </c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>
        <v>943</v>
      </c>
      <c r="Q211" s="18">
        <v>943</v>
      </c>
      <c r="R211" s="18">
        <v>26</v>
      </c>
      <c r="S211" s="18">
        <v>24518</v>
      </c>
      <c r="T211" s="18">
        <v>28</v>
      </c>
      <c r="U211" s="18">
        <v>26404</v>
      </c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20">
        <f t="shared" si="22"/>
        <v>26</v>
      </c>
      <c r="CK211" s="20">
        <f t="shared" si="23"/>
        <v>28</v>
      </c>
      <c r="CL211" s="18" t="s">
        <v>73</v>
      </c>
      <c r="CN211" s="21">
        <f t="shared" si="24"/>
        <v>26404</v>
      </c>
      <c r="CO211" s="21">
        <f t="shared" si="25"/>
        <v>26404</v>
      </c>
      <c r="CP211" s="27">
        <f t="shared" si="26"/>
        <v>0</v>
      </c>
    </row>
    <row r="212" spans="1:94" x14ac:dyDescent="0.25">
      <c r="A212" s="18">
        <v>44</v>
      </c>
      <c r="B212" s="18" t="s">
        <v>33</v>
      </c>
      <c r="C212" s="18">
        <v>96</v>
      </c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>
        <v>96</v>
      </c>
      <c r="Q212" s="18">
        <v>96</v>
      </c>
      <c r="R212" s="18">
        <v>405</v>
      </c>
      <c r="S212" s="18">
        <v>38880</v>
      </c>
      <c r="T212" s="18">
        <v>450</v>
      </c>
      <c r="U212" s="18">
        <v>43200</v>
      </c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20">
        <f t="shared" si="22"/>
        <v>405</v>
      </c>
      <c r="CK212" s="20">
        <f t="shared" si="23"/>
        <v>450</v>
      </c>
      <c r="CL212" s="18" t="s">
        <v>73</v>
      </c>
      <c r="CN212" s="21">
        <f t="shared" si="24"/>
        <v>43200</v>
      </c>
      <c r="CO212" s="21">
        <f t="shared" si="25"/>
        <v>43200</v>
      </c>
      <c r="CP212" s="27">
        <f t="shared" si="26"/>
        <v>0</v>
      </c>
    </row>
    <row r="213" spans="1:94" x14ac:dyDescent="0.25">
      <c r="A213" s="18">
        <v>44</v>
      </c>
      <c r="B213" s="18" t="s">
        <v>37</v>
      </c>
      <c r="C213" s="18">
        <v>24380</v>
      </c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>
        <v>24380</v>
      </c>
      <c r="Q213" s="18">
        <v>24380</v>
      </c>
      <c r="R213" s="18">
        <v>18</v>
      </c>
      <c r="S213" s="18">
        <v>438840</v>
      </c>
      <c r="T213" s="18">
        <v>20</v>
      </c>
      <c r="U213" s="18">
        <v>487600</v>
      </c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20">
        <f t="shared" si="22"/>
        <v>18</v>
      </c>
      <c r="CK213" s="20">
        <f t="shared" si="23"/>
        <v>20</v>
      </c>
      <c r="CL213" s="18" t="s">
        <v>73</v>
      </c>
      <c r="CN213" s="21">
        <f t="shared" si="24"/>
        <v>487600</v>
      </c>
      <c r="CO213" s="21">
        <f t="shared" si="25"/>
        <v>487600</v>
      </c>
      <c r="CP213" s="27">
        <f t="shared" si="26"/>
        <v>0</v>
      </c>
    </row>
    <row r="214" spans="1:94" x14ac:dyDescent="0.25">
      <c r="A214" s="18">
        <v>44</v>
      </c>
      <c r="B214" s="18" t="s">
        <v>32</v>
      </c>
      <c r="C214" s="18">
        <v>2639</v>
      </c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>
        <v>2639</v>
      </c>
      <c r="Q214" s="18">
        <v>2639</v>
      </c>
      <c r="R214" s="18">
        <v>189</v>
      </c>
      <c r="S214" s="18">
        <v>498771</v>
      </c>
      <c r="T214" s="18">
        <v>210</v>
      </c>
      <c r="U214" s="18">
        <v>554190</v>
      </c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20">
        <f t="shared" si="22"/>
        <v>189</v>
      </c>
      <c r="CK214" s="20">
        <f t="shared" si="23"/>
        <v>210</v>
      </c>
      <c r="CL214" s="18" t="s">
        <v>73</v>
      </c>
      <c r="CN214" s="21">
        <f t="shared" si="24"/>
        <v>554190</v>
      </c>
      <c r="CO214" s="21">
        <f t="shared" si="25"/>
        <v>554190</v>
      </c>
      <c r="CP214" s="27">
        <f t="shared" si="26"/>
        <v>0</v>
      </c>
    </row>
    <row r="215" spans="1:94" x14ac:dyDescent="0.25">
      <c r="A215" s="18">
        <v>44</v>
      </c>
      <c r="B215" s="18" t="s">
        <v>34</v>
      </c>
      <c r="C215" s="18">
        <v>4</v>
      </c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>
        <v>4</v>
      </c>
      <c r="Q215" s="18">
        <v>4</v>
      </c>
      <c r="R215" s="18">
        <v>333</v>
      </c>
      <c r="S215" s="18">
        <v>1332</v>
      </c>
      <c r="T215" s="18">
        <v>370</v>
      </c>
      <c r="U215" s="18">
        <v>1480</v>
      </c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20">
        <f t="shared" si="22"/>
        <v>333</v>
      </c>
      <c r="CK215" s="20">
        <f t="shared" si="23"/>
        <v>370</v>
      </c>
      <c r="CL215" s="18" t="s">
        <v>73</v>
      </c>
      <c r="CN215" s="21">
        <f t="shared" si="24"/>
        <v>1480</v>
      </c>
      <c r="CO215" s="21">
        <f t="shared" si="25"/>
        <v>1480</v>
      </c>
      <c r="CP215" s="27">
        <f t="shared" si="26"/>
        <v>0</v>
      </c>
    </row>
    <row r="216" spans="1:94" x14ac:dyDescent="0.25">
      <c r="A216" s="18">
        <v>44</v>
      </c>
      <c r="B216" s="18" t="s">
        <v>31</v>
      </c>
      <c r="C216" s="18">
        <v>151</v>
      </c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>
        <v>151</v>
      </c>
      <c r="Q216" s="18">
        <v>151</v>
      </c>
      <c r="R216" s="18">
        <v>149</v>
      </c>
      <c r="S216" s="18">
        <v>22499</v>
      </c>
      <c r="T216" s="18">
        <v>165</v>
      </c>
      <c r="U216" s="18">
        <v>24915</v>
      </c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20">
        <f t="shared" si="22"/>
        <v>149</v>
      </c>
      <c r="CK216" s="20">
        <f t="shared" si="23"/>
        <v>165</v>
      </c>
      <c r="CL216" s="18" t="s">
        <v>73</v>
      </c>
      <c r="CN216" s="21">
        <f t="shared" si="24"/>
        <v>24915</v>
      </c>
      <c r="CO216" s="21">
        <f t="shared" si="25"/>
        <v>24915</v>
      </c>
      <c r="CP216" s="27">
        <f t="shared" si="26"/>
        <v>0</v>
      </c>
    </row>
    <row r="217" spans="1:94" x14ac:dyDescent="0.25">
      <c r="A217" s="18">
        <v>44</v>
      </c>
      <c r="B217" s="18" t="s">
        <v>30</v>
      </c>
      <c r="C217" s="18">
        <v>742</v>
      </c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>
        <v>742</v>
      </c>
      <c r="Q217" s="18">
        <v>742</v>
      </c>
      <c r="R217" s="18">
        <v>135</v>
      </c>
      <c r="S217" s="18">
        <v>100170</v>
      </c>
      <c r="T217" s="18">
        <v>150</v>
      </c>
      <c r="U217" s="18">
        <v>111300</v>
      </c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20">
        <f t="shared" si="22"/>
        <v>135</v>
      </c>
      <c r="CK217" s="20">
        <f t="shared" si="23"/>
        <v>150</v>
      </c>
      <c r="CL217" s="18" t="s">
        <v>73</v>
      </c>
      <c r="CN217" s="21">
        <f t="shared" si="24"/>
        <v>111300</v>
      </c>
      <c r="CO217" s="21">
        <f t="shared" si="25"/>
        <v>111300</v>
      </c>
      <c r="CP217" s="27">
        <f t="shared" si="26"/>
        <v>0</v>
      </c>
    </row>
    <row r="218" spans="1:94" x14ac:dyDescent="0.25">
      <c r="A218" s="18">
        <v>44</v>
      </c>
      <c r="B218" s="18" t="s">
        <v>35</v>
      </c>
      <c r="C218" s="18">
        <v>904</v>
      </c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>
        <v>904</v>
      </c>
      <c r="Q218" s="18">
        <v>904</v>
      </c>
      <c r="R218" s="18">
        <v>225</v>
      </c>
      <c r="S218" s="18">
        <v>203400</v>
      </c>
      <c r="T218" s="18">
        <v>298</v>
      </c>
      <c r="U218" s="18">
        <v>269392</v>
      </c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20">
        <f t="shared" si="22"/>
        <v>225</v>
      </c>
      <c r="CK218" s="20">
        <f t="shared" si="23"/>
        <v>298</v>
      </c>
      <c r="CL218" s="18" t="s">
        <v>73</v>
      </c>
      <c r="CN218" s="21">
        <f t="shared" si="24"/>
        <v>269392</v>
      </c>
      <c r="CO218" s="21">
        <f t="shared" si="25"/>
        <v>269392</v>
      </c>
      <c r="CP218" s="27">
        <f t="shared" si="26"/>
        <v>0</v>
      </c>
    </row>
    <row r="219" spans="1:94" x14ac:dyDescent="0.25">
      <c r="A219" s="18">
        <v>45</v>
      </c>
      <c r="B219" s="18" t="s">
        <v>29</v>
      </c>
      <c r="C219" s="18">
        <v>463</v>
      </c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>
        <v>463</v>
      </c>
      <c r="Q219" s="18">
        <v>463</v>
      </c>
      <c r="R219" s="18">
        <v>230</v>
      </c>
      <c r="S219" s="18">
        <v>106490</v>
      </c>
      <c r="T219" s="18">
        <v>255</v>
      </c>
      <c r="U219" s="18">
        <v>118065</v>
      </c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>
        <v>463</v>
      </c>
      <c r="AO219" s="18">
        <v>463</v>
      </c>
      <c r="AP219" s="18">
        <v>255</v>
      </c>
      <c r="AQ219" s="18">
        <v>118065</v>
      </c>
      <c r="AR219" s="18">
        <v>261</v>
      </c>
      <c r="AS219" s="18">
        <v>120843</v>
      </c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20">
        <f t="shared" ref="CJ219:CJ227" si="27">MIN(F219,R219,X219,AD219,AJ219,AP219,AV219,BB219,BH219,BN219,BT219,BZ219,CF219,L219)</f>
        <v>230</v>
      </c>
      <c r="CK219" s="20">
        <f t="shared" ref="CK219:CK227" si="28">MIN(H219,T219,Z219,AF219,AL219,AR219,AX219,BD219,BJ219,BP219,BV219,CB219,CH219,N219)</f>
        <v>255</v>
      </c>
      <c r="CL219" s="18" t="s">
        <v>73</v>
      </c>
      <c r="CN219" s="21">
        <f t="shared" si="24"/>
        <v>118065</v>
      </c>
      <c r="CO219" s="21">
        <f t="shared" si="25"/>
        <v>118065</v>
      </c>
      <c r="CP219" s="27">
        <f t="shared" si="26"/>
        <v>0</v>
      </c>
    </row>
    <row r="220" spans="1:94" x14ac:dyDescent="0.25">
      <c r="A220" s="18">
        <v>45</v>
      </c>
      <c r="B220" s="18" t="s">
        <v>36</v>
      </c>
      <c r="C220" s="18">
        <v>748</v>
      </c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>
        <v>748</v>
      </c>
      <c r="Q220" s="18">
        <v>748</v>
      </c>
      <c r="R220" s="18">
        <v>26</v>
      </c>
      <c r="S220" s="18">
        <v>19448</v>
      </c>
      <c r="T220" s="18">
        <v>28</v>
      </c>
      <c r="U220" s="18">
        <v>20944</v>
      </c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>
        <v>748</v>
      </c>
      <c r="AO220" s="18">
        <v>748</v>
      </c>
      <c r="AP220" s="18">
        <v>19</v>
      </c>
      <c r="AQ220" s="18">
        <v>14212</v>
      </c>
      <c r="AR220" s="18">
        <v>21</v>
      </c>
      <c r="AS220" s="18">
        <v>15708</v>
      </c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20">
        <f t="shared" si="27"/>
        <v>19</v>
      </c>
      <c r="CK220" s="20">
        <f t="shared" si="28"/>
        <v>21</v>
      </c>
      <c r="CL220" s="18" t="s">
        <v>54</v>
      </c>
      <c r="CN220" s="21">
        <f t="shared" si="24"/>
        <v>15708</v>
      </c>
      <c r="CO220" s="21">
        <f t="shared" si="25"/>
        <v>15708</v>
      </c>
      <c r="CP220" s="27">
        <f t="shared" si="26"/>
        <v>0</v>
      </c>
    </row>
    <row r="221" spans="1:94" x14ac:dyDescent="0.25">
      <c r="A221" s="18">
        <v>45</v>
      </c>
      <c r="B221" s="18" t="s">
        <v>33</v>
      </c>
      <c r="C221" s="18">
        <v>76</v>
      </c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>
        <v>76</v>
      </c>
      <c r="Q221" s="18">
        <v>76</v>
      </c>
      <c r="R221" s="18">
        <v>405</v>
      </c>
      <c r="S221" s="18">
        <v>30780</v>
      </c>
      <c r="T221" s="18">
        <v>450</v>
      </c>
      <c r="U221" s="18">
        <v>34200</v>
      </c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>
        <v>76</v>
      </c>
      <c r="AO221" s="18">
        <v>76</v>
      </c>
      <c r="AP221" s="18">
        <v>360</v>
      </c>
      <c r="AQ221" s="18">
        <v>27360</v>
      </c>
      <c r="AR221" s="18">
        <v>370</v>
      </c>
      <c r="AS221" s="18">
        <v>28120</v>
      </c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20">
        <f t="shared" si="27"/>
        <v>360</v>
      </c>
      <c r="CK221" s="20">
        <f t="shared" si="28"/>
        <v>370</v>
      </c>
      <c r="CL221" s="18" t="s">
        <v>54</v>
      </c>
      <c r="CN221" s="21">
        <f t="shared" si="24"/>
        <v>28120</v>
      </c>
      <c r="CO221" s="21">
        <f t="shared" si="25"/>
        <v>28120</v>
      </c>
      <c r="CP221" s="27">
        <f t="shared" si="26"/>
        <v>0</v>
      </c>
    </row>
    <row r="222" spans="1:94" x14ac:dyDescent="0.25">
      <c r="A222" s="18">
        <v>45</v>
      </c>
      <c r="B222" s="18" t="s">
        <v>37</v>
      </c>
      <c r="C222" s="18">
        <v>19228</v>
      </c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>
        <v>19228</v>
      </c>
      <c r="Q222" s="18">
        <v>19228</v>
      </c>
      <c r="R222" s="18">
        <v>18</v>
      </c>
      <c r="S222" s="18">
        <v>346104</v>
      </c>
      <c r="T222" s="18">
        <v>20</v>
      </c>
      <c r="U222" s="18">
        <v>384560</v>
      </c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>
        <v>19228</v>
      </c>
      <c r="AO222" s="18">
        <v>19228</v>
      </c>
      <c r="AP222" s="18">
        <v>13</v>
      </c>
      <c r="AQ222" s="18">
        <v>249964</v>
      </c>
      <c r="AR222" s="18">
        <v>14</v>
      </c>
      <c r="AS222" s="18">
        <v>269192</v>
      </c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20">
        <f t="shared" si="27"/>
        <v>13</v>
      </c>
      <c r="CK222" s="20">
        <f t="shared" si="28"/>
        <v>14</v>
      </c>
      <c r="CL222" s="18" t="s">
        <v>54</v>
      </c>
      <c r="CN222" s="21">
        <f t="shared" si="24"/>
        <v>269192</v>
      </c>
      <c r="CO222" s="21">
        <f t="shared" si="25"/>
        <v>269192</v>
      </c>
      <c r="CP222" s="27">
        <f t="shared" si="26"/>
        <v>0</v>
      </c>
    </row>
    <row r="223" spans="1:94" x14ac:dyDescent="0.25">
      <c r="A223" s="18">
        <v>45</v>
      </c>
      <c r="B223" s="18" t="s">
        <v>32</v>
      </c>
      <c r="C223" s="18">
        <v>2093</v>
      </c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>
        <v>2093</v>
      </c>
      <c r="Q223" s="18">
        <v>2093</v>
      </c>
      <c r="R223" s="18">
        <v>189</v>
      </c>
      <c r="S223" s="18">
        <v>395577</v>
      </c>
      <c r="T223" s="18">
        <v>210</v>
      </c>
      <c r="U223" s="18">
        <v>439530</v>
      </c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>
        <v>2093</v>
      </c>
      <c r="AO223" s="18">
        <v>2093</v>
      </c>
      <c r="AP223" s="18">
        <v>133</v>
      </c>
      <c r="AQ223" s="18">
        <v>278369</v>
      </c>
      <c r="AR223" s="18">
        <v>140</v>
      </c>
      <c r="AS223" s="18">
        <v>293020</v>
      </c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20">
        <f t="shared" si="27"/>
        <v>133</v>
      </c>
      <c r="CK223" s="20">
        <f t="shared" si="28"/>
        <v>140</v>
      </c>
      <c r="CL223" s="18" t="s">
        <v>54</v>
      </c>
      <c r="CN223" s="21">
        <f t="shared" si="24"/>
        <v>293020</v>
      </c>
      <c r="CO223" s="21">
        <f t="shared" si="25"/>
        <v>293020</v>
      </c>
      <c r="CP223" s="27">
        <f t="shared" si="26"/>
        <v>0</v>
      </c>
    </row>
    <row r="224" spans="1:94" x14ac:dyDescent="0.25">
      <c r="A224" s="18">
        <v>45</v>
      </c>
      <c r="B224" s="18" t="s">
        <v>34</v>
      </c>
      <c r="C224" s="18">
        <v>3</v>
      </c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>
        <v>3</v>
      </c>
      <c r="Q224" s="18">
        <v>3</v>
      </c>
      <c r="R224" s="18">
        <v>333</v>
      </c>
      <c r="S224" s="18">
        <v>999</v>
      </c>
      <c r="T224" s="18">
        <v>370</v>
      </c>
      <c r="U224" s="18">
        <v>1110</v>
      </c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>
        <v>3</v>
      </c>
      <c r="AO224" s="18">
        <v>3</v>
      </c>
      <c r="AP224" s="18">
        <v>350</v>
      </c>
      <c r="AQ224" s="18">
        <v>1050</v>
      </c>
      <c r="AR224" s="18">
        <v>360</v>
      </c>
      <c r="AS224" s="18">
        <v>1080</v>
      </c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20">
        <f t="shared" si="27"/>
        <v>333</v>
      </c>
      <c r="CK224" s="20">
        <f t="shared" si="28"/>
        <v>360</v>
      </c>
      <c r="CL224" s="18" t="s">
        <v>54</v>
      </c>
      <c r="CN224" s="21">
        <f t="shared" si="24"/>
        <v>1080</v>
      </c>
      <c r="CO224" s="21">
        <f t="shared" si="25"/>
        <v>1080</v>
      </c>
      <c r="CP224" s="27">
        <f t="shared" si="26"/>
        <v>0</v>
      </c>
    </row>
    <row r="225" spans="1:94" x14ac:dyDescent="0.25">
      <c r="A225" s="18">
        <v>45</v>
      </c>
      <c r="B225" s="18" t="s">
        <v>31</v>
      </c>
      <c r="C225" s="18">
        <v>120</v>
      </c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>
        <v>120</v>
      </c>
      <c r="Q225" s="18">
        <v>120</v>
      </c>
      <c r="R225" s="18">
        <v>149</v>
      </c>
      <c r="S225" s="18">
        <v>17880</v>
      </c>
      <c r="T225" s="18">
        <v>165</v>
      </c>
      <c r="U225" s="18">
        <v>19800</v>
      </c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>
        <v>120</v>
      </c>
      <c r="AO225" s="18">
        <v>120</v>
      </c>
      <c r="AP225" s="18">
        <v>148</v>
      </c>
      <c r="AQ225" s="18">
        <v>17760</v>
      </c>
      <c r="AR225" s="18">
        <v>154</v>
      </c>
      <c r="AS225" s="18">
        <v>18480</v>
      </c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20">
        <f t="shared" si="27"/>
        <v>148</v>
      </c>
      <c r="CK225" s="20">
        <f t="shared" si="28"/>
        <v>154</v>
      </c>
      <c r="CL225" s="18" t="s">
        <v>54</v>
      </c>
      <c r="CN225" s="21">
        <f t="shared" si="24"/>
        <v>18480</v>
      </c>
      <c r="CO225" s="21">
        <f t="shared" si="25"/>
        <v>18480</v>
      </c>
      <c r="CP225" s="27">
        <f t="shared" si="26"/>
        <v>0</v>
      </c>
    </row>
    <row r="226" spans="1:94" x14ac:dyDescent="0.25">
      <c r="A226" s="18">
        <v>45</v>
      </c>
      <c r="B226" s="18" t="s">
        <v>30</v>
      </c>
      <c r="C226" s="18">
        <v>589</v>
      </c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>
        <v>589</v>
      </c>
      <c r="Q226" s="18">
        <v>589</v>
      </c>
      <c r="R226" s="18">
        <v>135</v>
      </c>
      <c r="S226" s="18">
        <v>79515</v>
      </c>
      <c r="T226" s="18">
        <v>150</v>
      </c>
      <c r="U226" s="18">
        <v>88350</v>
      </c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>
        <v>589</v>
      </c>
      <c r="AO226" s="18">
        <v>589</v>
      </c>
      <c r="AP226" s="18">
        <v>85</v>
      </c>
      <c r="AQ226" s="18">
        <v>50065</v>
      </c>
      <c r="AR226" s="18">
        <v>90</v>
      </c>
      <c r="AS226" s="18">
        <v>53010</v>
      </c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20">
        <f t="shared" si="27"/>
        <v>85</v>
      </c>
      <c r="CK226" s="20">
        <f t="shared" si="28"/>
        <v>90</v>
      </c>
      <c r="CL226" s="18" t="s">
        <v>54</v>
      </c>
      <c r="CN226" s="21">
        <f t="shared" si="24"/>
        <v>53010</v>
      </c>
      <c r="CO226" s="21">
        <f t="shared" si="25"/>
        <v>53010</v>
      </c>
      <c r="CP226" s="27">
        <f t="shared" si="26"/>
        <v>0</v>
      </c>
    </row>
    <row r="227" spans="1:94" x14ac:dyDescent="0.25">
      <c r="A227" s="18">
        <v>45</v>
      </c>
      <c r="B227" s="18" t="s">
        <v>35</v>
      </c>
      <c r="C227" s="18">
        <v>717</v>
      </c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>
        <v>717</v>
      </c>
      <c r="Q227" s="18">
        <v>717</v>
      </c>
      <c r="R227" s="18">
        <v>225</v>
      </c>
      <c r="S227" s="18">
        <v>161325</v>
      </c>
      <c r="T227" s="18">
        <v>298</v>
      </c>
      <c r="U227" s="18">
        <v>213666</v>
      </c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>
        <v>717</v>
      </c>
      <c r="AO227" s="18">
        <v>717</v>
      </c>
      <c r="AP227" s="18">
        <v>345</v>
      </c>
      <c r="AQ227" s="18">
        <v>247365</v>
      </c>
      <c r="AR227" s="18">
        <v>355</v>
      </c>
      <c r="AS227" s="18">
        <v>254535</v>
      </c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20">
        <f t="shared" si="27"/>
        <v>225</v>
      </c>
      <c r="CK227" s="20">
        <f t="shared" si="28"/>
        <v>298</v>
      </c>
      <c r="CL227" s="18" t="s">
        <v>73</v>
      </c>
      <c r="CN227" s="21">
        <f>MIN(I227,O227,AA227,AG227,AM227,AS227,AY227,BE227,BK227,BQ227,BW227,CC227,CI227,U227)</f>
        <v>213666</v>
      </c>
      <c r="CO227" s="21">
        <f t="shared" si="25"/>
        <v>213666</v>
      </c>
      <c r="CP227" s="27">
        <f t="shared" si="26"/>
        <v>0</v>
      </c>
    </row>
    <row r="228" spans="1:94" x14ac:dyDescent="0.25">
      <c r="B228" s="18" t="s">
        <v>59</v>
      </c>
      <c r="C228" s="18">
        <f>SUM(C3:C227)</f>
        <v>559609</v>
      </c>
      <c r="D228" s="18">
        <v>174483</v>
      </c>
      <c r="E228" s="18">
        <v>174526</v>
      </c>
      <c r="F228" s="18">
        <v>18735</v>
      </c>
      <c r="G228" s="18">
        <v>6946616.5</v>
      </c>
      <c r="H228" s="18">
        <v>20020</v>
      </c>
      <c r="I228" s="18">
        <v>7320304</v>
      </c>
      <c r="J228" s="18">
        <v>3330</v>
      </c>
      <c r="K228" s="18">
        <v>3330</v>
      </c>
      <c r="L228" s="18">
        <v>720</v>
      </c>
      <c r="M228" s="18">
        <v>1198800</v>
      </c>
      <c r="N228" s="18">
        <v>720</v>
      </c>
      <c r="O228" s="18">
        <v>0</v>
      </c>
      <c r="P228" s="18">
        <v>479866</v>
      </c>
      <c r="Q228" s="18">
        <v>479866</v>
      </c>
      <c r="R228" s="18">
        <v>33645</v>
      </c>
      <c r="S228" s="18">
        <v>36410035</v>
      </c>
      <c r="T228" s="18">
        <v>38022</v>
      </c>
      <c r="U228" s="18">
        <v>40876383</v>
      </c>
      <c r="V228" s="18">
        <v>2673</v>
      </c>
      <c r="W228" s="18">
        <v>2673</v>
      </c>
      <c r="X228" s="18">
        <v>4527</v>
      </c>
      <c r="Y228" s="18">
        <v>3962997</v>
      </c>
      <c r="Z228" s="18">
        <v>4900</v>
      </c>
      <c r="AA228" s="18">
        <v>4287500</v>
      </c>
      <c r="AB228" s="18">
        <v>15149</v>
      </c>
      <c r="AC228" s="18">
        <v>15149</v>
      </c>
      <c r="AD228" s="18">
        <v>46800</v>
      </c>
      <c r="AE228" s="18">
        <v>22833120</v>
      </c>
      <c r="AF228" s="18">
        <v>52449.373822614332</v>
      </c>
      <c r="AG228" s="18">
        <v>25608374</v>
      </c>
      <c r="AH228" s="18">
        <v>10510</v>
      </c>
      <c r="AI228" s="18">
        <v>10510</v>
      </c>
      <c r="AJ228" s="18">
        <v>6240</v>
      </c>
      <c r="AK228" s="18">
        <v>21278933</v>
      </c>
      <c r="AL228" s="18">
        <v>7800</v>
      </c>
      <c r="AM228" s="18">
        <v>26598666.25</v>
      </c>
      <c r="AN228" s="18">
        <v>26405</v>
      </c>
      <c r="AO228" s="18">
        <v>26405</v>
      </c>
      <c r="AP228" s="18">
        <v>2500</v>
      </c>
      <c r="AQ228" s="18">
        <v>1941938</v>
      </c>
      <c r="AR228" s="18">
        <v>2565</v>
      </c>
      <c r="AS228" s="18">
        <v>2001188</v>
      </c>
      <c r="AT228" s="18">
        <v>13955</v>
      </c>
      <c r="AU228" s="18">
        <v>13955</v>
      </c>
      <c r="AV228" s="18">
        <v>520</v>
      </c>
      <c r="AW228" s="18">
        <v>3362440</v>
      </c>
      <c r="AX228" s="18"/>
      <c r="AY228" s="18"/>
      <c r="AZ228" s="18">
        <v>3408</v>
      </c>
      <c r="BA228" s="18">
        <v>3408</v>
      </c>
      <c r="BB228" s="18">
        <v>4347</v>
      </c>
      <c r="BC228" s="18">
        <v>3107702</v>
      </c>
      <c r="BD228" s="18">
        <v>4697</v>
      </c>
      <c r="BE228" s="18">
        <v>3373002</v>
      </c>
      <c r="BF228" s="18">
        <v>7597</v>
      </c>
      <c r="BG228" s="18">
        <v>7597</v>
      </c>
      <c r="BH228" s="18"/>
      <c r="BI228" s="18"/>
      <c r="BJ228" s="18">
        <v>4650</v>
      </c>
      <c r="BK228" s="18">
        <v>4774950</v>
      </c>
      <c r="BL228" s="18">
        <v>15149</v>
      </c>
      <c r="BM228" s="18">
        <v>15149</v>
      </c>
      <c r="BN228" s="18">
        <v>35400</v>
      </c>
      <c r="BO228" s="18">
        <v>17209720</v>
      </c>
      <c r="BP228" s="18">
        <v>38480</v>
      </c>
      <c r="BQ228" s="18">
        <v>18789441</v>
      </c>
      <c r="BR228" s="18">
        <v>18812</v>
      </c>
      <c r="BS228" s="18">
        <v>18812</v>
      </c>
      <c r="BT228" s="18">
        <v>6600</v>
      </c>
      <c r="BU228" s="18">
        <v>6207960</v>
      </c>
      <c r="BV228" s="18">
        <v>7000</v>
      </c>
      <c r="BW228" s="18">
        <v>6584200</v>
      </c>
      <c r="BX228" s="18">
        <v>172987</v>
      </c>
      <c r="BY228" s="18">
        <v>172987</v>
      </c>
      <c r="BZ228" s="18">
        <v>10297.5</v>
      </c>
      <c r="CA228" s="18">
        <v>37799460.5</v>
      </c>
      <c r="CB228" s="18">
        <v>12871.875</v>
      </c>
      <c r="CC228" s="18">
        <v>47249325.625</v>
      </c>
      <c r="CD228" s="18">
        <v>273907</v>
      </c>
      <c r="CE228" s="18">
        <v>273907</v>
      </c>
      <c r="CF228" s="18">
        <v>80509</v>
      </c>
      <c r="CG228" s="21">
        <f>SUM(CG3:CG227)</f>
        <v>58902375</v>
      </c>
      <c r="CH228" s="18">
        <v>99830.79915188899</v>
      </c>
      <c r="CI228" s="21">
        <f>SUM(CI3:CI227)</f>
        <v>73036574.949113339</v>
      </c>
      <c r="CJ228" s="18"/>
      <c r="CK228" s="18"/>
      <c r="CL228" s="18"/>
      <c r="CN228" s="25">
        <f>SUM(CN3:CN227)</f>
        <v>104278226.25</v>
      </c>
      <c r="CO228" s="25">
        <f>SUM(CO3:CO227)</f>
        <v>104278226.25</v>
      </c>
    </row>
    <row r="229" spans="1:94" x14ac:dyDescent="0.25">
      <c r="CO229" s="28">
        <f>+CO228-CO83-CO84</f>
        <v>99607091.25</v>
      </c>
      <c r="CP229" s="17" t="s">
        <v>86</v>
      </c>
    </row>
    <row r="1048534" spans="90:90" x14ac:dyDescent="0.25">
      <c r="CL1048534" s="18"/>
    </row>
    <row r="1048576" spans="90:90" x14ac:dyDescent="0.25">
      <c r="CL1048576" s="18"/>
    </row>
  </sheetData>
  <autoFilter ref="A2:CP229" xr:uid="{70B5CA7E-BBE6-4284-8563-542012E63AC7}"/>
  <mergeCells count="15">
    <mergeCell ref="AH1:AM1"/>
    <mergeCell ref="D1:I1"/>
    <mergeCell ref="J1:O1"/>
    <mergeCell ref="P1:U1"/>
    <mergeCell ref="V1:AA1"/>
    <mergeCell ref="AB1:AG1"/>
    <mergeCell ref="BX1:CC1"/>
    <mergeCell ref="CD1:CI1"/>
    <mergeCell ref="CJ1:CP1"/>
    <mergeCell ref="AN1:AS1"/>
    <mergeCell ref="AT1:AY1"/>
    <mergeCell ref="AZ1:BE1"/>
    <mergeCell ref="BF1:BK1"/>
    <mergeCell ref="BL1:BQ1"/>
    <mergeCell ref="BR1:BW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895F7-0624-45A6-B924-50CBE598CFDA}">
  <sheetPr codeName="Hoja3"/>
  <dimension ref="A1:CS1048576"/>
  <sheetViews>
    <sheetView zoomScale="80" zoomScaleNormal="80" workbookViewId="0">
      <pane xSplit="2" ySplit="2" topLeftCell="BY215" activePane="bottomRight" state="frozen"/>
      <selection activeCell="CJ239" sqref="CJ239"/>
      <selection pane="topRight" activeCell="CJ239" sqref="CJ239"/>
      <selection pane="bottomLeft" activeCell="CJ239" sqref="CJ239"/>
      <selection pane="bottomRight" activeCell="CJ239" sqref="CJ239"/>
    </sheetView>
  </sheetViews>
  <sheetFormatPr baseColWidth="10" defaultColWidth="11.5703125" defaultRowHeight="15" x14ac:dyDescent="0.25"/>
  <cols>
    <col min="2" max="2" width="14.85546875" bestFit="1" customWidth="1"/>
    <col min="3" max="3" width="14.85546875" customWidth="1"/>
    <col min="4" max="15" width="0" hidden="1" customWidth="1"/>
    <col min="28" max="39" width="0" hidden="1" customWidth="1"/>
    <col min="58" max="63" width="0" hidden="1" customWidth="1"/>
    <col min="82" max="84" width="0" hidden="1" customWidth="1"/>
    <col min="85" max="85" width="13.85546875" hidden="1" customWidth="1"/>
    <col min="86" max="86" width="0" hidden="1" customWidth="1"/>
    <col min="87" max="87" width="13.85546875" hidden="1" customWidth="1"/>
    <col min="88" max="88" width="17.28515625" bestFit="1" customWidth="1"/>
    <col min="89" max="89" width="19" bestFit="1" customWidth="1"/>
    <col min="90" max="90" width="20.85546875" customWidth="1"/>
    <col min="91" max="91" width="17.5703125" customWidth="1"/>
    <col min="92" max="92" width="17.7109375" customWidth="1"/>
    <col min="93" max="93" width="14.85546875" bestFit="1" customWidth="1"/>
    <col min="95" max="95" width="16" bestFit="1" customWidth="1"/>
    <col min="97" max="97" width="20.85546875" customWidth="1"/>
  </cols>
  <sheetData>
    <row r="1" spans="1:97" x14ac:dyDescent="0.25">
      <c r="D1" s="70" t="s">
        <v>52</v>
      </c>
      <c r="E1" s="70"/>
      <c r="F1" s="70"/>
      <c r="G1" s="70"/>
      <c r="H1" s="70"/>
      <c r="I1" s="70"/>
      <c r="J1" s="70" t="s">
        <v>46</v>
      </c>
      <c r="K1" s="70"/>
      <c r="L1" s="70"/>
      <c r="M1" s="70"/>
      <c r="N1" s="70"/>
      <c r="O1" s="70"/>
      <c r="P1" s="70" t="s">
        <v>51</v>
      </c>
      <c r="Q1" s="70"/>
      <c r="R1" s="70"/>
      <c r="S1" s="70"/>
      <c r="T1" s="70"/>
      <c r="U1" s="70"/>
      <c r="V1" s="70" t="s">
        <v>53</v>
      </c>
      <c r="W1" s="70"/>
      <c r="X1" s="70"/>
      <c r="Y1" s="70"/>
      <c r="Z1" s="70"/>
      <c r="AA1" s="70"/>
      <c r="AB1" s="70" t="s">
        <v>50</v>
      </c>
      <c r="AC1" s="70"/>
      <c r="AD1" s="70"/>
      <c r="AE1" s="70"/>
      <c r="AF1" s="70"/>
      <c r="AG1" s="70"/>
      <c r="AH1" s="70" t="s">
        <v>44</v>
      </c>
      <c r="AI1" s="70"/>
      <c r="AJ1" s="70"/>
      <c r="AK1" s="70"/>
      <c r="AL1" s="70"/>
      <c r="AM1" s="70"/>
      <c r="AN1" s="70" t="s">
        <v>54</v>
      </c>
      <c r="AO1" s="70"/>
      <c r="AP1" s="70"/>
      <c r="AQ1" s="70"/>
      <c r="AR1" s="70"/>
      <c r="AS1" s="70"/>
      <c r="AT1" s="70" t="s">
        <v>48</v>
      </c>
      <c r="AU1" s="70"/>
      <c r="AV1" s="70"/>
      <c r="AW1" s="70"/>
      <c r="AX1" s="70"/>
      <c r="AY1" s="70"/>
      <c r="AZ1" s="70" t="s">
        <v>55</v>
      </c>
      <c r="BA1" s="70"/>
      <c r="BB1" s="70"/>
      <c r="BC1" s="70"/>
      <c r="BD1" s="70"/>
      <c r="BE1" s="70"/>
      <c r="BF1" s="70" t="s">
        <v>56</v>
      </c>
      <c r="BG1" s="70"/>
      <c r="BH1" s="70"/>
      <c r="BI1" s="70"/>
      <c r="BJ1" s="70"/>
      <c r="BK1" s="70"/>
      <c r="BL1" s="70" t="s">
        <v>49</v>
      </c>
      <c r="BM1" s="70"/>
      <c r="BN1" s="70"/>
      <c r="BO1" s="70"/>
      <c r="BP1" s="70"/>
      <c r="BQ1" s="70"/>
      <c r="BR1" s="70" t="s">
        <v>45</v>
      </c>
      <c r="BS1" s="70"/>
      <c r="BT1" s="70"/>
      <c r="BU1" s="70"/>
      <c r="BV1" s="70"/>
      <c r="BW1" s="70"/>
      <c r="BX1" s="70" t="s">
        <v>47</v>
      </c>
      <c r="BY1" s="70"/>
      <c r="BZ1" s="70"/>
      <c r="CA1" s="70"/>
      <c r="CB1" s="70"/>
      <c r="CC1" s="70"/>
      <c r="CD1" s="70" t="s">
        <v>57</v>
      </c>
      <c r="CE1" s="70"/>
      <c r="CF1" s="70"/>
      <c r="CG1" s="70"/>
      <c r="CH1" s="70"/>
      <c r="CI1" s="70"/>
      <c r="CJ1" t="s">
        <v>87</v>
      </c>
    </row>
    <row r="2" spans="1:97" x14ac:dyDescent="0.25">
      <c r="A2" s="18" t="s">
        <v>74</v>
      </c>
      <c r="B2" s="18" t="s">
        <v>58</v>
      </c>
      <c r="C2" s="18" t="s">
        <v>65</v>
      </c>
      <c r="D2" s="18" t="s">
        <v>65</v>
      </c>
      <c r="E2" s="18" t="s">
        <v>60</v>
      </c>
      <c r="F2" s="18" t="s">
        <v>61</v>
      </c>
      <c r="G2" s="18" t="s">
        <v>62</v>
      </c>
      <c r="H2" s="18" t="s">
        <v>63</v>
      </c>
      <c r="I2" s="18" t="s">
        <v>64</v>
      </c>
      <c r="J2" s="18" t="s">
        <v>65</v>
      </c>
      <c r="K2" s="18" t="s">
        <v>60</v>
      </c>
      <c r="L2" s="18" t="s">
        <v>61</v>
      </c>
      <c r="M2" s="18" t="s">
        <v>62</v>
      </c>
      <c r="N2" s="18" t="s">
        <v>63</v>
      </c>
      <c r="O2" s="18" t="s">
        <v>64</v>
      </c>
      <c r="P2" s="18" t="s">
        <v>65</v>
      </c>
      <c r="Q2" s="18" t="s">
        <v>60</v>
      </c>
      <c r="R2" s="18" t="s">
        <v>61</v>
      </c>
      <c r="S2" s="18" t="s">
        <v>62</v>
      </c>
      <c r="T2" s="18" t="s">
        <v>63</v>
      </c>
      <c r="U2" s="18" t="s">
        <v>64</v>
      </c>
      <c r="V2" s="18" t="s">
        <v>65</v>
      </c>
      <c r="W2" s="18" t="s">
        <v>60</v>
      </c>
      <c r="X2" s="18" t="s">
        <v>61</v>
      </c>
      <c r="Y2" s="18" t="s">
        <v>62</v>
      </c>
      <c r="Z2" s="18" t="s">
        <v>63</v>
      </c>
      <c r="AA2" s="18" t="s">
        <v>64</v>
      </c>
      <c r="AB2" s="18" t="s">
        <v>65</v>
      </c>
      <c r="AC2" s="18" t="s">
        <v>60</v>
      </c>
      <c r="AD2" s="18" t="s">
        <v>61</v>
      </c>
      <c r="AE2" s="18" t="s">
        <v>62</v>
      </c>
      <c r="AF2" s="18" t="s">
        <v>63</v>
      </c>
      <c r="AG2" s="18" t="s">
        <v>64</v>
      </c>
      <c r="AH2" s="18" t="s">
        <v>65</v>
      </c>
      <c r="AI2" s="18" t="s">
        <v>60</v>
      </c>
      <c r="AJ2" s="18" t="s">
        <v>61</v>
      </c>
      <c r="AK2" s="18" t="s">
        <v>62</v>
      </c>
      <c r="AL2" s="18" t="s">
        <v>63</v>
      </c>
      <c r="AM2" s="18" t="s">
        <v>64</v>
      </c>
      <c r="AN2" s="18" t="s">
        <v>65</v>
      </c>
      <c r="AO2" s="18" t="s">
        <v>60</v>
      </c>
      <c r="AP2" s="18" t="s">
        <v>61</v>
      </c>
      <c r="AQ2" s="18" t="s">
        <v>62</v>
      </c>
      <c r="AR2" s="18" t="s">
        <v>63</v>
      </c>
      <c r="AS2" s="18" t="s">
        <v>64</v>
      </c>
      <c r="AT2" s="18" t="s">
        <v>65</v>
      </c>
      <c r="AU2" s="18" t="s">
        <v>60</v>
      </c>
      <c r="AV2" s="18" t="s">
        <v>61</v>
      </c>
      <c r="AW2" s="18" t="s">
        <v>62</v>
      </c>
      <c r="AX2" s="18" t="s">
        <v>63</v>
      </c>
      <c r="AY2" s="18" t="s">
        <v>64</v>
      </c>
      <c r="AZ2" s="18" t="s">
        <v>65</v>
      </c>
      <c r="BA2" s="18" t="s">
        <v>60</v>
      </c>
      <c r="BB2" s="18" t="s">
        <v>61</v>
      </c>
      <c r="BC2" s="18" t="s">
        <v>62</v>
      </c>
      <c r="BD2" s="18" t="s">
        <v>63</v>
      </c>
      <c r="BE2" s="18" t="s">
        <v>64</v>
      </c>
      <c r="BF2" s="18" t="s">
        <v>65</v>
      </c>
      <c r="BG2" s="18" t="s">
        <v>60</v>
      </c>
      <c r="BH2" s="18" t="s">
        <v>61</v>
      </c>
      <c r="BI2" s="18" t="s">
        <v>62</v>
      </c>
      <c r="BJ2" s="18" t="s">
        <v>63</v>
      </c>
      <c r="BK2" s="18" t="s">
        <v>64</v>
      </c>
      <c r="BL2" s="18" t="s">
        <v>65</v>
      </c>
      <c r="BM2" s="18" t="s">
        <v>60</v>
      </c>
      <c r="BN2" s="18" t="s">
        <v>61</v>
      </c>
      <c r="BO2" s="18" t="s">
        <v>62</v>
      </c>
      <c r="BP2" s="18" t="s">
        <v>63</v>
      </c>
      <c r="BQ2" s="18" t="s">
        <v>64</v>
      </c>
      <c r="BR2" s="18" t="s">
        <v>65</v>
      </c>
      <c r="BS2" s="18" t="s">
        <v>60</v>
      </c>
      <c r="BT2" s="18" t="s">
        <v>61</v>
      </c>
      <c r="BU2" s="18" t="s">
        <v>62</v>
      </c>
      <c r="BV2" s="18" t="s">
        <v>63</v>
      </c>
      <c r="BW2" s="18" t="s">
        <v>64</v>
      </c>
      <c r="BX2" s="18" t="s">
        <v>65</v>
      </c>
      <c r="BY2" s="18" t="s">
        <v>60</v>
      </c>
      <c r="BZ2" s="18" t="s">
        <v>61</v>
      </c>
      <c r="CA2" s="18" t="s">
        <v>62</v>
      </c>
      <c r="CB2" s="18" t="s">
        <v>63</v>
      </c>
      <c r="CC2" s="18" t="s">
        <v>64</v>
      </c>
      <c r="CD2" s="18" t="s">
        <v>65</v>
      </c>
      <c r="CE2" s="18" t="s">
        <v>60</v>
      </c>
      <c r="CF2" s="18" t="s">
        <v>61</v>
      </c>
      <c r="CG2" s="18" t="s">
        <v>62</v>
      </c>
      <c r="CH2" s="18" t="s">
        <v>63</v>
      </c>
      <c r="CI2" s="18" t="s">
        <v>64</v>
      </c>
      <c r="CJ2" s="18" t="s">
        <v>66</v>
      </c>
      <c r="CK2" s="18" t="s">
        <v>67</v>
      </c>
      <c r="CL2" s="18" t="s">
        <v>110</v>
      </c>
      <c r="CM2" s="22" t="s">
        <v>88</v>
      </c>
      <c r="CN2" s="22" t="s">
        <v>84</v>
      </c>
      <c r="CO2" s="22" t="s">
        <v>85</v>
      </c>
      <c r="CQ2" t="s">
        <v>84</v>
      </c>
      <c r="CS2" s="18" t="s">
        <v>83</v>
      </c>
    </row>
    <row r="3" spans="1:97" x14ac:dyDescent="0.25">
      <c r="A3" s="18">
        <v>1</v>
      </c>
      <c r="B3" s="18" t="s">
        <v>6</v>
      </c>
      <c r="C3" s="18">
        <v>5188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9">
        <v>5188</v>
      </c>
      <c r="BM3" s="19">
        <v>5188</v>
      </c>
      <c r="BN3" s="19">
        <v>980</v>
      </c>
      <c r="BO3" s="19">
        <v>5084240</v>
      </c>
      <c r="BP3" s="19">
        <v>1090</v>
      </c>
      <c r="BQ3" s="19">
        <v>5654920</v>
      </c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>
        <f t="shared" ref="CJ3:CJ34" si="0">MIN(F3,R3,X3,AD3,AJ3,AP3,AV3,BB3,BH3,BN3,BT3,BZ3,CF3,L3)</f>
        <v>980</v>
      </c>
      <c r="CK3" s="18">
        <f t="shared" ref="CK3:CK34" si="1">MIN(H3,T3,Z3,AF3,AL3,AR3,AX3,BD3,BJ3,BP3,BV3,CB3,CH3,N3)</f>
        <v>1090</v>
      </c>
      <c r="CL3" s="29">
        <f>MIN(G3,M3,Y3,AE3,AK3,AQ3,AW3,BC3,BI3,BO3,BU3,CA3,CG3,S3)</f>
        <v>5084240</v>
      </c>
      <c r="CM3" s="29">
        <f>MIN(H3,N3,Z3,AF3,AL3,AR3,AX3,BD3,BJ3,BP3,BV3,CB3,CH3,T3)</f>
        <v>1090</v>
      </c>
      <c r="CN3" s="29">
        <f>MIN(I3,O3,AA3,AG3,AM3,AS3,AY3,BE3,BK3,BQ3,BW3,CC3,CI3,U3)</f>
        <v>5654920</v>
      </c>
      <c r="CO3" s="29">
        <f>+C3*CK3</f>
        <v>5654920</v>
      </c>
      <c r="CP3" s="27">
        <f>+CN3-CO3</f>
        <v>0</v>
      </c>
      <c r="CQ3" s="18">
        <v>5654920</v>
      </c>
      <c r="CR3" s="13">
        <f>+CN3-CQ3</f>
        <v>0</v>
      </c>
      <c r="CS3" s="18" t="s">
        <v>68</v>
      </c>
    </row>
    <row r="4" spans="1:97" x14ac:dyDescent="0.25">
      <c r="A4" s="18">
        <v>1</v>
      </c>
      <c r="B4" s="18" t="s">
        <v>9</v>
      </c>
      <c r="C4" s="18">
        <v>2555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9">
        <v>2555</v>
      </c>
      <c r="BM4" s="19">
        <v>2555</v>
      </c>
      <c r="BN4" s="19">
        <v>1280</v>
      </c>
      <c r="BO4" s="19">
        <v>3270400</v>
      </c>
      <c r="BP4" s="19">
        <v>1379</v>
      </c>
      <c r="BQ4" s="19">
        <v>3523345</v>
      </c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>
        <f t="shared" si="0"/>
        <v>1280</v>
      </c>
      <c r="CK4" s="18">
        <f t="shared" si="1"/>
        <v>1379</v>
      </c>
      <c r="CL4" s="29">
        <f t="shared" ref="CL4:CL67" si="2">MIN(G4,M4,Y4,AE4,AK4,AQ4,AW4,BC4,BI4,BO4,BU4,CA4,CG4,S4)</f>
        <v>3270400</v>
      </c>
      <c r="CN4" s="29">
        <f t="shared" ref="CN4:CN66" si="3">MIN(I4,O4,AA4,AG4,AM4,AS4,AY4,BE4,BK4,BQ4,BW4,CC4,CI4,U4)</f>
        <v>3523345</v>
      </c>
      <c r="CO4" s="29">
        <f>+C4*CK4</f>
        <v>3523345</v>
      </c>
      <c r="CP4" s="27">
        <f t="shared" ref="CP4:CP67" si="4">+CN4-CO4</f>
        <v>0</v>
      </c>
      <c r="CQ4">
        <v>3523345</v>
      </c>
      <c r="CR4" s="13">
        <f t="shared" ref="CR4:CR67" si="5">+CN4-CQ4</f>
        <v>0</v>
      </c>
      <c r="CS4" s="18" t="s">
        <v>68</v>
      </c>
    </row>
    <row r="5" spans="1:97" x14ac:dyDescent="0.25">
      <c r="A5" s="18">
        <v>1</v>
      </c>
      <c r="B5" s="18" t="s">
        <v>7</v>
      </c>
      <c r="C5" s="18">
        <v>8600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>
        <v>8600</v>
      </c>
      <c r="Q5" s="18">
        <v>8600</v>
      </c>
      <c r="R5" s="18">
        <v>533</v>
      </c>
      <c r="S5" s="18">
        <v>4583800</v>
      </c>
      <c r="T5" s="18">
        <v>592</v>
      </c>
      <c r="U5" s="18">
        <v>5091200</v>
      </c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9"/>
      <c r="CE5" s="19"/>
      <c r="CF5" s="19"/>
      <c r="CG5" s="19"/>
      <c r="CH5" s="19"/>
      <c r="CI5" s="19"/>
      <c r="CJ5" s="18">
        <f t="shared" si="0"/>
        <v>533</v>
      </c>
      <c r="CK5" s="18">
        <f t="shared" si="1"/>
        <v>592</v>
      </c>
      <c r="CL5" s="29">
        <f t="shared" si="2"/>
        <v>4583800</v>
      </c>
      <c r="CN5" s="29">
        <f t="shared" si="3"/>
        <v>5091200</v>
      </c>
      <c r="CO5" s="29">
        <f>+CN5</f>
        <v>5091200</v>
      </c>
      <c r="CP5" s="27">
        <f t="shared" si="4"/>
        <v>0</v>
      </c>
      <c r="CQ5">
        <v>5012080</v>
      </c>
      <c r="CR5" s="13">
        <f t="shared" si="5"/>
        <v>79120</v>
      </c>
      <c r="CS5" s="18" t="s">
        <v>73</v>
      </c>
    </row>
    <row r="6" spans="1:97" x14ac:dyDescent="0.25">
      <c r="A6" s="18">
        <v>1</v>
      </c>
      <c r="B6" s="18" t="s">
        <v>8</v>
      </c>
      <c r="C6" s="18">
        <v>3065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>
        <v>3065</v>
      </c>
      <c r="BM6" s="18">
        <v>3065</v>
      </c>
      <c r="BN6" s="18">
        <v>1280</v>
      </c>
      <c r="BO6" s="18">
        <v>3923200</v>
      </c>
      <c r="BP6" s="18">
        <v>1379</v>
      </c>
      <c r="BQ6" s="18">
        <v>4226635</v>
      </c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>
        <f t="shared" si="0"/>
        <v>1280</v>
      </c>
      <c r="CK6" s="18">
        <f t="shared" si="1"/>
        <v>1379</v>
      </c>
      <c r="CL6" s="29">
        <f t="shared" si="2"/>
        <v>3923200</v>
      </c>
      <c r="CN6" s="29">
        <f t="shared" si="3"/>
        <v>4226635</v>
      </c>
      <c r="CO6" s="29">
        <f>+C6*CK6</f>
        <v>4226635</v>
      </c>
      <c r="CP6" s="27">
        <f t="shared" si="4"/>
        <v>0</v>
      </c>
      <c r="CQ6">
        <v>4226635</v>
      </c>
      <c r="CR6" s="13">
        <f t="shared" si="5"/>
        <v>0</v>
      </c>
      <c r="CS6" s="18" t="s">
        <v>68</v>
      </c>
    </row>
    <row r="7" spans="1:97" x14ac:dyDescent="0.25">
      <c r="A7" s="18">
        <v>2</v>
      </c>
      <c r="B7" s="18" t="s">
        <v>6</v>
      </c>
      <c r="C7" s="18">
        <v>594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>
        <v>594</v>
      </c>
      <c r="BM7" s="18">
        <v>594</v>
      </c>
      <c r="BN7" s="18">
        <v>980</v>
      </c>
      <c r="BO7" s="18">
        <v>582120</v>
      </c>
      <c r="BP7" s="18">
        <v>1090</v>
      </c>
      <c r="BQ7" s="18">
        <v>647460</v>
      </c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>
        <f t="shared" si="0"/>
        <v>980</v>
      </c>
      <c r="CK7" s="18">
        <f t="shared" si="1"/>
        <v>1090</v>
      </c>
      <c r="CL7" s="29">
        <f t="shared" si="2"/>
        <v>582120</v>
      </c>
      <c r="CN7" s="29">
        <f t="shared" si="3"/>
        <v>647460</v>
      </c>
      <c r="CO7" s="29">
        <f>+C7*CK7</f>
        <v>647460</v>
      </c>
      <c r="CP7" s="27">
        <f t="shared" si="4"/>
        <v>0</v>
      </c>
      <c r="CQ7">
        <v>647460</v>
      </c>
      <c r="CR7" s="13">
        <f t="shared" si="5"/>
        <v>0</v>
      </c>
      <c r="CS7" s="18" t="s">
        <v>68</v>
      </c>
    </row>
    <row r="8" spans="1:97" x14ac:dyDescent="0.25">
      <c r="A8" s="18">
        <v>2</v>
      </c>
      <c r="B8" s="18" t="s">
        <v>9</v>
      </c>
      <c r="C8" s="18">
        <v>293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>
        <v>293</v>
      </c>
      <c r="BM8" s="18">
        <v>293</v>
      </c>
      <c r="BN8" s="18">
        <v>1280</v>
      </c>
      <c r="BO8" s="18">
        <v>375040</v>
      </c>
      <c r="BP8" s="18">
        <v>1379</v>
      </c>
      <c r="BQ8" s="18">
        <v>404047</v>
      </c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>
        <f t="shared" si="0"/>
        <v>1280</v>
      </c>
      <c r="CK8" s="18">
        <f t="shared" si="1"/>
        <v>1379</v>
      </c>
      <c r="CL8" s="29">
        <f t="shared" si="2"/>
        <v>375040</v>
      </c>
      <c r="CN8" s="29">
        <f t="shared" si="3"/>
        <v>404047</v>
      </c>
      <c r="CO8" s="29">
        <f>+C8*CK8</f>
        <v>404047</v>
      </c>
      <c r="CP8" s="27">
        <f t="shared" si="4"/>
        <v>0</v>
      </c>
      <c r="CQ8">
        <v>404047</v>
      </c>
      <c r="CR8" s="13">
        <f t="shared" si="5"/>
        <v>0</v>
      </c>
      <c r="CS8" s="18" t="s">
        <v>68</v>
      </c>
    </row>
    <row r="9" spans="1:97" x14ac:dyDescent="0.25">
      <c r="A9" s="18">
        <v>2</v>
      </c>
      <c r="B9" s="18" t="s">
        <v>7</v>
      </c>
      <c r="C9" s="18">
        <v>985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>
        <v>985</v>
      </c>
      <c r="Q9" s="18">
        <v>985</v>
      </c>
      <c r="R9" s="18">
        <v>533</v>
      </c>
      <c r="S9" s="18">
        <v>525005</v>
      </c>
      <c r="T9" s="18">
        <v>592</v>
      </c>
      <c r="U9" s="18">
        <v>583120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>
        <f t="shared" si="0"/>
        <v>533</v>
      </c>
      <c r="CK9" s="18">
        <f t="shared" si="1"/>
        <v>592</v>
      </c>
      <c r="CL9" s="29">
        <f t="shared" si="2"/>
        <v>525005</v>
      </c>
      <c r="CN9" s="29">
        <f t="shared" si="3"/>
        <v>583120</v>
      </c>
      <c r="CO9" s="29">
        <f>+CN9</f>
        <v>583120</v>
      </c>
      <c r="CP9" s="27">
        <f t="shared" si="4"/>
        <v>0</v>
      </c>
      <c r="CQ9">
        <v>574058</v>
      </c>
      <c r="CR9" s="13">
        <f t="shared" si="5"/>
        <v>9062</v>
      </c>
      <c r="CS9" s="18" t="s">
        <v>73</v>
      </c>
    </row>
    <row r="10" spans="1:97" x14ac:dyDescent="0.25">
      <c r="A10" s="18">
        <v>2</v>
      </c>
      <c r="B10" s="18" t="s">
        <v>8</v>
      </c>
      <c r="C10" s="18">
        <v>351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>
        <v>351</v>
      </c>
      <c r="BM10" s="18">
        <v>351</v>
      </c>
      <c r="BN10" s="18">
        <v>1280</v>
      </c>
      <c r="BO10" s="18">
        <v>449280</v>
      </c>
      <c r="BP10" s="18">
        <v>1379</v>
      </c>
      <c r="BQ10" s="18">
        <v>484029</v>
      </c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>
        <f t="shared" si="0"/>
        <v>1280</v>
      </c>
      <c r="CK10" s="18">
        <f t="shared" si="1"/>
        <v>1379</v>
      </c>
      <c r="CL10" s="29">
        <f t="shared" si="2"/>
        <v>449280</v>
      </c>
      <c r="CN10" s="29">
        <f t="shared" si="3"/>
        <v>484029</v>
      </c>
      <c r="CO10" s="29">
        <f>+C10*CK10</f>
        <v>484029</v>
      </c>
      <c r="CP10" s="27">
        <f t="shared" si="4"/>
        <v>0</v>
      </c>
      <c r="CQ10">
        <v>484029</v>
      </c>
      <c r="CR10" s="13">
        <f t="shared" si="5"/>
        <v>0</v>
      </c>
      <c r="CS10" s="18" t="s">
        <v>68</v>
      </c>
    </row>
    <row r="11" spans="1:97" x14ac:dyDescent="0.25">
      <c r="A11" s="18">
        <v>3</v>
      </c>
      <c r="B11" s="18" t="s">
        <v>6</v>
      </c>
      <c r="C11" s="18">
        <v>420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>
        <v>420</v>
      </c>
      <c r="BM11" s="18">
        <v>420</v>
      </c>
      <c r="BN11" s="18">
        <v>980</v>
      </c>
      <c r="BO11" s="18">
        <v>411600</v>
      </c>
      <c r="BP11" s="18">
        <v>1090</v>
      </c>
      <c r="BQ11" s="18">
        <v>457800</v>
      </c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>
        <f t="shared" si="0"/>
        <v>980</v>
      </c>
      <c r="CK11" s="18">
        <f t="shared" si="1"/>
        <v>1090</v>
      </c>
      <c r="CL11" s="29">
        <f t="shared" si="2"/>
        <v>411600</v>
      </c>
      <c r="CN11" s="29">
        <f t="shared" si="3"/>
        <v>457800</v>
      </c>
      <c r="CO11" s="29">
        <f>+C11*CK11</f>
        <v>457800</v>
      </c>
      <c r="CP11" s="27">
        <f t="shared" si="4"/>
        <v>0</v>
      </c>
      <c r="CQ11">
        <v>457800</v>
      </c>
      <c r="CR11" s="13">
        <f t="shared" si="5"/>
        <v>0</v>
      </c>
      <c r="CS11" s="18" t="s">
        <v>68</v>
      </c>
    </row>
    <row r="12" spans="1:97" x14ac:dyDescent="0.25">
      <c r="A12" s="18">
        <v>3</v>
      </c>
      <c r="B12" s="18" t="s">
        <v>9</v>
      </c>
      <c r="C12" s="18">
        <v>207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>
        <v>207</v>
      </c>
      <c r="BM12" s="18">
        <v>207</v>
      </c>
      <c r="BN12" s="18">
        <v>1280</v>
      </c>
      <c r="BO12" s="18">
        <v>264960</v>
      </c>
      <c r="BP12" s="18">
        <v>1379</v>
      </c>
      <c r="BQ12" s="18">
        <v>285453</v>
      </c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>
        <f t="shared" si="0"/>
        <v>1280</v>
      </c>
      <c r="CK12" s="18">
        <f t="shared" si="1"/>
        <v>1379</v>
      </c>
      <c r="CL12" s="29">
        <f t="shared" si="2"/>
        <v>264960</v>
      </c>
      <c r="CN12" s="29">
        <f t="shared" si="3"/>
        <v>285453</v>
      </c>
      <c r="CO12" s="29">
        <f>+C12*CK12</f>
        <v>285453</v>
      </c>
      <c r="CP12" s="27">
        <f t="shared" si="4"/>
        <v>0</v>
      </c>
      <c r="CQ12">
        <v>285453</v>
      </c>
      <c r="CR12" s="13">
        <f t="shared" si="5"/>
        <v>0</v>
      </c>
      <c r="CS12" s="18" t="s">
        <v>68</v>
      </c>
    </row>
    <row r="13" spans="1:97" x14ac:dyDescent="0.25">
      <c r="A13" s="18">
        <v>3</v>
      </c>
      <c r="B13" s="18" t="s">
        <v>7</v>
      </c>
      <c r="C13" s="18">
        <v>696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>
        <v>696</v>
      </c>
      <c r="Q13" s="18">
        <v>696</v>
      </c>
      <c r="R13" s="18">
        <v>533</v>
      </c>
      <c r="S13" s="18">
        <v>370968</v>
      </c>
      <c r="T13" s="18">
        <v>592</v>
      </c>
      <c r="U13" s="18">
        <v>412032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>
        <f t="shared" si="0"/>
        <v>533</v>
      </c>
      <c r="CK13" s="18">
        <f t="shared" si="1"/>
        <v>592</v>
      </c>
      <c r="CL13" s="29">
        <f t="shared" si="2"/>
        <v>370968</v>
      </c>
      <c r="CN13" s="29">
        <f t="shared" si="3"/>
        <v>412032</v>
      </c>
      <c r="CO13" s="29">
        <f>+CN13</f>
        <v>412032</v>
      </c>
      <c r="CP13" s="27">
        <f t="shared" si="4"/>
        <v>0</v>
      </c>
      <c r="CQ13">
        <v>405628</v>
      </c>
      <c r="CR13" s="13">
        <f t="shared" si="5"/>
        <v>6404</v>
      </c>
      <c r="CS13" s="18" t="s">
        <v>73</v>
      </c>
    </row>
    <row r="14" spans="1:97" x14ac:dyDescent="0.25">
      <c r="A14" s="18">
        <v>3</v>
      </c>
      <c r="B14" s="18" t="s">
        <v>8</v>
      </c>
      <c r="C14" s="18">
        <v>248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>
        <v>248</v>
      </c>
      <c r="BM14" s="18">
        <v>248</v>
      </c>
      <c r="BN14" s="18">
        <v>1280</v>
      </c>
      <c r="BO14" s="18">
        <v>317440</v>
      </c>
      <c r="BP14" s="18">
        <v>1379</v>
      </c>
      <c r="BQ14" s="18">
        <v>341992</v>
      </c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>
        <f t="shared" si="0"/>
        <v>1280</v>
      </c>
      <c r="CK14" s="18">
        <f t="shared" si="1"/>
        <v>1379</v>
      </c>
      <c r="CL14" s="29">
        <f t="shared" si="2"/>
        <v>317440</v>
      </c>
      <c r="CN14" s="29">
        <f t="shared" si="3"/>
        <v>341992</v>
      </c>
      <c r="CO14" s="29">
        <f>+C14*CK14</f>
        <v>341992</v>
      </c>
      <c r="CP14" s="27">
        <f t="shared" si="4"/>
        <v>0</v>
      </c>
      <c r="CQ14">
        <v>341992</v>
      </c>
      <c r="CR14" s="13">
        <f t="shared" si="5"/>
        <v>0</v>
      </c>
      <c r="CS14" s="18" t="s">
        <v>68</v>
      </c>
    </row>
    <row r="15" spans="1:97" x14ac:dyDescent="0.25">
      <c r="A15" s="18">
        <v>4</v>
      </c>
      <c r="B15" s="18" t="s">
        <v>6</v>
      </c>
      <c r="C15" s="18">
        <v>317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>
        <v>317</v>
      </c>
      <c r="BM15" s="18">
        <v>317</v>
      </c>
      <c r="BN15" s="18">
        <v>980</v>
      </c>
      <c r="BO15" s="18">
        <v>310660</v>
      </c>
      <c r="BP15" s="18">
        <v>1090</v>
      </c>
      <c r="BQ15" s="18">
        <v>345530</v>
      </c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>
        <f t="shared" si="0"/>
        <v>980</v>
      </c>
      <c r="CK15" s="18">
        <f t="shared" si="1"/>
        <v>1090</v>
      </c>
      <c r="CL15" s="29">
        <f t="shared" si="2"/>
        <v>310660</v>
      </c>
      <c r="CN15" s="29">
        <f t="shared" si="3"/>
        <v>345530</v>
      </c>
      <c r="CO15" s="29">
        <f>+C15*CK15</f>
        <v>345530</v>
      </c>
      <c r="CP15" s="27">
        <f t="shared" si="4"/>
        <v>0</v>
      </c>
      <c r="CQ15">
        <v>345530</v>
      </c>
      <c r="CR15" s="13">
        <f t="shared" si="5"/>
        <v>0</v>
      </c>
      <c r="CS15" s="18" t="s">
        <v>68</v>
      </c>
    </row>
    <row r="16" spans="1:97" x14ac:dyDescent="0.25">
      <c r="A16" s="18">
        <v>4</v>
      </c>
      <c r="B16" s="18" t="s">
        <v>9</v>
      </c>
      <c r="C16" s="18">
        <v>156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>
        <v>156</v>
      </c>
      <c r="BM16" s="18">
        <v>156</v>
      </c>
      <c r="BN16" s="18">
        <v>1280</v>
      </c>
      <c r="BO16" s="18">
        <v>199680</v>
      </c>
      <c r="BP16" s="18">
        <v>1379</v>
      </c>
      <c r="BQ16" s="18">
        <v>215124</v>
      </c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>
        <f t="shared" si="0"/>
        <v>1280</v>
      </c>
      <c r="CK16" s="18">
        <f t="shared" si="1"/>
        <v>1379</v>
      </c>
      <c r="CL16" s="29">
        <f t="shared" si="2"/>
        <v>199680</v>
      </c>
      <c r="CN16" s="29">
        <f t="shared" si="3"/>
        <v>215124</v>
      </c>
      <c r="CO16" s="29">
        <f>+C16*CK16</f>
        <v>215124</v>
      </c>
      <c r="CP16" s="27">
        <f t="shared" si="4"/>
        <v>0</v>
      </c>
      <c r="CQ16">
        <v>215124</v>
      </c>
      <c r="CR16" s="13">
        <f t="shared" si="5"/>
        <v>0</v>
      </c>
      <c r="CS16" s="18" t="s">
        <v>68</v>
      </c>
    </row>
    <row r="17" spans="1:97" x14ac:dyDescent="0.25">
      <c r="A17" s="18">
        <v>4</v>
      </c>
      <c r="B17" s="18" t="s">
        <v>7</v>
      </c>
      <c r="C17" s="18">
        <v>525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>
        <v>525</v>
      </c>
      <c r="Q17" s="18">
        <v>525</v>
      </c>
      <c r="R17" s="18">
        <v>533</v>
      </c>
      <c r="S17" s="18">
        <v>279825</v>
      </c>
      <c r="T17" s="18">
        <v>592</v>
      </c>
      <c r="U17" s="18">
        <v>310800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>
        <f t="shared" si="0"/>
        <v>533</v>
      </c>
      <c r="CK17" s="18">
        <f t="shared" si="1"/>
        <v>592</v>
      </c>
      <c r="CL17" s="29">
        <f t="shared" si="2"/>
        <v>279825</v>
      </c>
      <c r="CN17" s="29">
        <f t="shared" si="3"/>
        <v>310800</v>
      </c>
      <c r="CO17" s="29">
        <f>+CN17</f>
        <v>310800</v>
      </c>
      <c r="CP17" s="27">
        <f t="shared" si="4"/>
        <v>0</v>
      </c>
      <c r="CQ17">
        <v>305970</v>
      </c>
      <c r="CR17" s="13">
        <f t="shared" si="5"/>
        <v>4830</v>
      </c>
      <c r="CS17" s="18" t="s">
        <v>73</v>
      </c>
    </row>
    <row r="18" spans="1:97" x14ac:dyDescent="0.25">
      <c r="A18" s="18">
        <v>4</v>
      </c>
      <c r="B18" s="18" t="s">
        <v>8</v>
      </c>
      <c r="C18" s="18">
        <v>187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>
        <v>187</v>
      </c>
      <c r="BM18" s="18">
        <v>187</v>
      </c>
      <c r="BN18" s="18">
        <v>1280</v>
      </c>
      <c r="BO18" s="18">
        <v>239360</v>
      </c>
      <c r="BP18" s="18">
        <v>1379</v>
      </c>
      <c r="BQ18" s="18">
        <v>257873</v>
      </c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>
        <f t="shared" si="0"/>
        <v>1280</v>
      </c>
      <c r="CK18" s="18">
        <f t="shared" si="1"/>
        <v>1379</v>
      </c>
      <c r="CL18" s="29">
        <f t="shared" si="2"/>
        <v>239360</v>
      </c>
      <c r="CN18" s="29">
        <f t="shared" si="3"/>
        <v>257873</v>
      </c>
      <c r="CO18" s="29">
        <f>+C18*CK18</f>
        <v>257873</v>
      </c>
      <c r="CP18" s="27">
        <f t="shared" si="4"/>
        <v>0</v>
      </c>
      <c r="CQ18">
        <v>257873</v>
      </c>
      <c r="CR18" s="13">
        <f t="shared" si="5"/>
        <v>0</v>
      </c>
      <c r="CS18" s="18" t="s">
        <v>68</v>
      </c>
    </row>
    <row r="19" spans="1:97" x14ac:dyDescent="0.25">
      <c r="A19" s="18">
        <v>5</v>
      </c>
      <c r="B19" s="18" t="s">
        <v>6</v>
      </c>
      <c r="C19" s="18">
        <v>277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>
        <v>277</v>
      </c>
      <c r="BM19" s="18">
        <v>277</v>
      </c>
      <c r="BN19" s="18">
        <v>980</v>
      </c>
      <c r="BO19" s="18">
        <v>271460</v>
      </c>
      <c r="BP19" s="18">
        <v>1090</v>
      </c>
      <c r="BQ19" s="18">
        <v>301930</v>
      </c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>
        <f t="shared" si="0"/>
        <v>980</v>
      </c>
      <c r="CK19" s="18">
        <f t="shared" si="1"/>
        <v>1090</v>
      </c>
      <c r="CL19" s="29">
        <f t="shared" si="2"/>
        <v>271460</v>
      </c>
      <c r="CN19" s="29">
        <f t="shared" si="3"/>
        <v>301930</v>
      </c>
      <c r="CO19" s="29">
        <f>+C19*CK19</f>
        <v>301930</v>
      </c>
      <c r="CP19" s="27">
        <f t="shared" si="4"/>
        <v>0</v>
      </c>
      <c r="CQ19">
        <v>301930</v>
      </c>
      <c r="CR19" s="13">
        <f t="shared" si="5"/>
        <v>0</v>
      </c>
      <c r="CS19" s="18" t="s">
        <v>68</v>
      </c>
    </row>
    <row r="20" spans="1:97" x14ac:dyDescent="0.25">
      <c r="A20" s="18">
        <v>5</v>
      </c>
      <c r="B20" s="18" t="s">
        <v>9</v>
      </c>
      <c r="C20" s="18">
        <v>137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>
        <v>137</v>
      </c>
      <c r="BM20" s="18">
        <v>137</v>
      </c>
      <c r="BN20" s="18">
        <v>1280</v>
      </c>
      <c r="BO20" s="18">
        <v>175360</v>
      </c>
      <c r="BP20" s="18">
        <v>1379</v>
      </c>
      <c r="BQ20" s="18">
        <v>188923</v>
      </c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>
        <f t="shared" si="0"/>
        <v>1280</v>
      </c>
      <c r="CK20" s="18">
        <f t="shared" si="1"/>
        <v>1379</v>
      </c>
      <c r="CL20" s="29">
        <f t="shared" si="2"/>
        <v>175360</v>
      </c>
      <c r="CN20" s="29">
        <f t="shared" si="3"/>
        <v>188923</v>
      </c>
      <c r="CO20" s="29">
        <f>+C20*CK20</f>
        <v>188923</v>
      </c>
      <c r="CP20" s="27">
        <f t="shared" si="4"/>
        <v>0</v>
      </c>
      <c r="CQ20">
        <v>188923</v>
      </c>
      <c r="CR20" s="13">
        <f t="shared" si="5"/>
        <v>0</v>
      </c>
      <c r="CS20" s="18" t="s">
        <v>68</v>
      </c>
    </row>
    <row r="21" spans="1:97" x14ac:dyDescent="0.25">
      <c r="A21" s="18">
        <v>5</v>
      </c>
      <c r="B21" s="18" t="s">
        <v>7</v>
      </c>
      <c r="C21" s="18">
        <v>460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>
        <v>460</v>
      </c>
      <c r="Q21" s="18">
        <v>460</v>
      </c>
      <c r="R21" s="18">
        <v>533</v>
      </c>
      <c r="S21" s="18">
        <v>245180</v>
      </c>
      <c r="T21" s="18">
        <v>592</v>
      </c>
      <c r="U21" s="18">
        <v>272320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>
        <f t="shared" si="0"/>
        <v>533</v>
      </c>
      <c r="CK21" s="18">
        <f t="shared" si="1"/>
        <v>592</v>
      </c>
      <c r="CL21" s="29">
        <f t="shared" si="2"/>
        <v>245180</v>
      </c>
      <c r="CN21" s="29">
        <f t="shared" si="3"/>
        <v>272320</v>
      </c>
      <c r="CO21" s="29">
        <f>+CN21</f>
        <v>272320</v>
      </c>
      <c r="CP21" s="27">
        <f t="shared" si="4"/>
        <v>0</v>
      </c>
      <c r="CQ21">
        <v>268088</v>
      </c>
      <c r="CR21" s="13">
        <f t="shared" si="5"/>
        <v>4232</v>
      </c>
      <c r="CS21" s="18" t="s">
        <v>73</v>
      </c>
    </row>
    <row r="22" spans="1:97" x14ac:dyDescent="0.25">
      <c r="A22" s="18">
        <v>5</v>
      </c>
      <c r="B22" s="18" t="s">
        <v>8</v>
      </c>
      <c r="C22" s="18">
        <v>164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>
        <v>164</v>
      </c>
      <c r="BM22" s="18">
        <v>164</v>
      </c>
      <c r="BN22" s="18">
        <v>1280</v>
      </c>
      <c r="BO22" s="18">
        <v>209920</v>
      </c>
      <c r="BP22" s="18">
        <v>1379</v>
      </c>
      <c r="BQ22" s="18">
        <v>226156</v>
      </c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>
        <f t="shared" si="0"/>
        <v>1280</v>
      </c>
      <c r="CK22" s="18">
        <f t="shared" si="1"/>
        <v>1379</v>
      </c>
      <c r="CL22" s="29">
        <f t="shared" si="2"/>
        <v>209920</v>
      </c>
      <c r="CN22" s="29">
        <f t="shared" si="3"/>
        <v>226156</v>
      </c>
      <c r="CO22" s="29">
        <f>+C22*CK22</f>
        <v>226156</v>
      </c>
      <c r="CP22" s="27">
        <f t="shared" si="4"/>
        <v>0</v>
      </c>
      <c r="CQ22">
        <v>226156</v>
      </c>
      <c r="CR22" s="13">
        <f t="shared" si="5"/>
        <v>0</v>
      </c>
      <c r="CS22" s="18" t="s">
        <v>68</v>
      </c>
    </row>
    <row r="23" spans="1:97" x14ac:dyDescent="0.25">
      <c r="A23" s="18">
        <v>6</v>
      </c>
      <c r="B23" s="18" t="s">
        <v>6</v>
      </c>
      <c r="C23" s="18">
        <v>158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>
        <v>158</v>
      </c>
      <c r="BM23" s="18">
        <v>158</v>
      </c>
      <c r="BN23" s="18">
        <v>980</v>
      </c>
      <c r="BO23" s="18">
        <v>154840</v>
      </c>
      <c r="BP23" s="18">
        <v>1090</v>
      </c>
      <c r="BQ23" s="18">
        <v>172220</v>
      </c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>
        <f t="shared" si="0"/>
        <v>980</v>
      </c>
      <c r="CK23" s="18">
        <f t="shared" si="1"/>
        <v>1090</v>
      </c>
      <c r="CL23" s="29">
        <f t="shared" si="2"/>
        <v>154840</v>
      </c>
      <c r="CN23" s="29">
        <f t="shared" si="3"/>
        <v>172220</v>
      </c>
      <c r="CO23" s="29">
        <f>+C23*CK23</f>
        <v>172220</v>
      </c>
      <c r="CP23" s="27">
        <f t="shared" si="4"/>
        <v>0</v>
      </c>
      <c r="CQ23">
        <v>172220</v>
      </c>
      <c r="CR23" s="13">
        <f t="shared" si="5"/>
        <v>0</v>
      </c>
      <c r="CS23" s="18" t="s">
        <v>68</v>
      </c>
    </row>
    <row r="24" spans="1:97" x14ac:dyDescent="0.25">
      <c r="A24" s="18">
        <v>6</v>
      </c>
      <c r="B24" s="18" t="s">
        <v>9</v>
      </c>
      <c r="C24" s="18">
        <v>78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>
        <v>78</v>
      </c>
      <c r="BM24" s="18">
        <v>78</v>
      </c>
      <c r="BN24" s="18">
        <v>1280</v>
      </c>
      <c r="BO24" s="18">
        <v>99840</v>
      </c>
      <c r="BP24" s="18">
        <v>1379</v>
      </c>
      <c r="BQ24" s="18">
        <v>107562</v>
      </c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>
        <f t="shared" si="0"/>
        <v>1280</v>
      </c>
      <c r="CK24" s="18">
        <f t="shared" si="1"/>
        <v>1379</v>
      </c>
      <c r="CL24" s="29">
        <f t="shared" si="2"/>
        <v>99840</v>
      </c>
      <c r="CN24" s="29">
        <f t="shared" si="3"/>
        <v>107562</v>
      </c>
      <c r="CO24" s="29">
        <f>+C24*CK24</f>
        <v>107562</v>
      </c>
      <c r="CP24" s="27">
        <f t="shared" si="4"/>
        <v>0</v>
      </c>
      <c r="CQ24">
        <v>107562</v>
      </c>
      <c r="CR24" s="13">
        <f t="shared" si="5"/>
        <v>0</v>
      </c>
      <c r="CS24" s="18" t="s">
        <v>68</v>
      </c>
    </row>
    <row r="25" spans="1:97" x14ac:dyDescent="0.25">
      <c r="A25" s="18">
        <v>6</v>
      </c>
      <c r="B25" s="18" t="s">
        <v>7</v>
      </c>
      <c r="C25" s="18">
        <v>263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>
        <v>263</v>
      </c>
      <c r="Q25" s="18">
        <v>263</v>
      </c>
      <c r="R25" s="18">
        <v>533</v>
      </c>
      <c r="S25" s="18">
        <v>140179</v>
      </c>
      <c r="T25" s="18">
        <v>592</v>
      </c>
      <c r="U25" s="18">
        <v>155696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>
        <f t="shared" si="0"/>
        <v>533</v>
      </c>
      <c r="CK25" s="18">
        <f t="shared" si="1"/>
        <v>592</v>
      </c>
      <c r="CL25" s="29">
        <f t="shared" si="2"/>
        <v>140179</v>
      </c>
      <c r="CN25" s="29">
        <f t="shared" si="3"/>
        <v>155696</v>
      </c>
      <c r="CO25" s="29">
        <f>+CN25</f>
        <v>155696</v>
      </c>
      <c r="CP25" s="27">
        <f t="shared" si="4"/>
        <v>0</v>
      </c>
      <c r="CQ25">
        <v>153276</v>
      </c>
      <c r="CR25" s="13">
        <f t="shared" si="5"/>
        <v>2420</v>
      </c>
      <c r="CS25" s="18" t="s">
        <v>73</v>
      </c>
    </row>
    <row r="26" spans="1:97" x14ac:dyDescent="0.25">
      <c r="A26" s="18">
        <v>6</v>
      </c>
      <c r="B26" s="18" t="s">
        <v>8</v>
      </c>
      <c r="C26" s="18">
        <v>94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>
        <v>94</v>
      </c>
      <c r="BM26" s="18">
        <v>94</v>
      </c>
      <c r="BN26" s="18">
        <v>1280</v>
      </c>
      <c r="BO26" s="18">
        <v>120320</v>
      </c>
      <c r="BP26" s="18">
        <v>1379</v>
      </c>
      <c r="BQ26" s="18">
        <v>129626</v>
      </c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>
        <f t="shared" si="0"/>
        <v>1280</v>
      </c>
      <c r="CK26" s="18">
        <f t="shared" si="1"/>
        <v>1379</v>
      </c>
      <c r="CL26" s="29">
        <f t="shared" si="2"/>
        <v>120320</v>
      </c>
      <c r="CN26" s="29">
        <f t="shared" si="3"/>
        <v>129626</v>
      </c>
      <c r="CO26" s="29">
        <f>+C26*CK26</f>
        <v>129626</v>
      </c>
      <c r="CP26" s="27">
        <f t="shared" si="4"/>
        <v>0</v>
      </c>
      <c r="CQ26">
        <v>129626</v>
      </c>
      <c r="CR26" s="13">
        <f t="shared" si="5"/>
        <v>0</v>
      </c>
      <c r="CS26" s="18" t="s">
        <v>68</v>
      </c>
    </row>
    <row r="27" spans="1:97" x14ac:dyDescent="0.25">
      <c r="A27" s="18">
        <v>7</v>
      </c>
      <c r="B27" s="18" t="s">
        <v>6</v>
      </c>
      <c r="C27" s="18">
        <v>79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>
        <v>79</v>
      </c>
      <c r="BM27" s="18">
        <v>79</v>
      </c>
      <c r="BN27" s="18">
        <v>980</v>
      </c>
      <c r="BO27" s="18">
        <v>77420</v>
      </c>
      <c r="BP27" s="18">
        <v>1090</v>
      </c>
      <c r="BQ27" s="18">
        <v>86110</v>
      </c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>
        <f t="shared" si="0"/>
        <v>980</v>
      </c>
      <c r="CK27" s="18">
        <f t="shared" si="1"/>
        <v>1090</v>
      </c>
      <c r="CL27" s="29">
        <f t="shared" si="2"/>
        <v>77420</v>
      </c>
      <c r="CN27" s="29">
        <f t="shared" si="3"/>
        <v>86110</v>
      </c>
      <c r="CO27" s="29">
        <f>+C27*CK27</f>
        <v>86110</v>
      </c>
      <c r="CP27" s="27">
        <f t="shared" si="4"/>
        <v>0</v>
      </c>
      <c r="CQ27">
        <v>86110</v>
      </c>
      <c r="CR27" s="13">
        <f t="shared" si="5"/>
        <v>0</v>
      </c>
      <c r="CS27" s="18" t="s">
        <v>68</v>
      </c>
    </row>
    <row r="28" spans="1:97" x14ac:dyDescent="0.25">
      <c r="A28" s="18">
        <v>7</v>
      </c>
      <c r="B28" s="18" t="s">
        <v>9</v>
      </c>
      <c r="C28" s="18">
        <v>39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>
        <v>39</v>
      </c>
      <c r="BM28" s="18">
        <v>39</v>
      </c>
      <c r="BN28" s="18">
        <v>1280</v>
      </c>
      <c r="BO28" s="18">
        <v>49920</v>
      </c>
      <c r="BP28" s="18">
        <v>1379</v>
      </c>
      <c r="BQ28" s="18">
        <v>53781</v>
      </c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>
        <f t="shared" si="0"/>
        <v>1280</v>
      </c>
      <c r="CK28" s="18">
        <f t="shared" si="1"/>
        <v>1379</v>
      </c>
      <c r="CL28" s="29">
        <f t="shared" si="2"/>
        <v>49920</v>
      </c>
      <c r="CN28" s="29">
        <f t="shared" si="3"/>
        <v>53781</v>
      </c>
      <c r="CO28" s="29">
        <f>+C28*CK28</f>
        <v>53781</v>
      </c>
      <c r="CP28" s="27">
        <f t="shared" si="4"/>
        <v>0</v>
      </c>
      <c r="CQ28">
        <v>53781</v>
      </c>
      <c r="CR28" s="13">
        <f t="shared" si="5"/>
        <v>0</v>
      </c>
      <c r="CS28" s="18" t="s">
        <v>68</v>
      </c>
    </row>
    <row r="29" spans="1:97" x14ac:dyDescent="0.25">
      <c r="A29" s="18">
        <v>7</v>
      </c>
      <c r="B29" s="18" t="s">
        <v>7</v>
      </c>
      <c r="C29" s="18">
        <v>131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>
        <v>131</v>
      </c>
      <c r="Q29" s="18">
        <v>131</v>
      </c>
      <c r="R29" s="18">
        <v>533</v>
      </c>
      <c r="S29" s="18">
        <v>69823</v>
      </c>
      <c r="T29" s="18">
        <v>592</v>
      </c>
      <c r="U29" s="18">
        <v>77552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>
        <f t="shared" si="0"/>
        <v>533</v>
      </c>
      <c r="CK29" s="18">
        <f t="shared" si="1"/>
        <v>592</v>
      </c>
      <c r="CL29" s="29">
        <f t="shared" si="2"/>
        <v>69823</v>
      </c>
      <c r="CN29" s="29">
        <f t="shared" si="3"/>
        <v>77552</v>
      </c>
      <c r="CO29" s="29">
        <f>+CN29</f>
        <v>77552</v>
      </c>
      <c r="CP29" s="27">
        <f t="shared" si="4"/>
        <v>0</v>
      </c>
      <c r="CQ29">
        <v>76346</v>
      </c>
      <c r="CR29" s="13">
        <f t="shared" si="5"/>
        <v>1206</v>
      </c>
      <c r="CS29" s="18" t="s">
        <v>73</v>
      </c>
    </row>
    <row r="30" spans="1:97" x14ac:dyDescent="0.25">
      <c r="A30" s="18">
        <v>7</v>
      </c>
      <c r="B30" s="18" t="s">
        <v>8</v>
      </c>
      <c r="C30" s="18">
        <v>47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>
        <v>47</v>
      </c>
      <c r="BM30" s="18">
        <v>47</v>
      </c>
      <c r="BN30" s="18">
        <v>1280</v>
      </c>
      <c r="BO30" s="18">
        <v>60160</v>
      </c>
      <c r="BP30" s="18">
        <v>1379</v>
      </c>
      <c r="BQ30" s="18">
        <v>64813</v>
      </c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>
        <f t="shared" si="0"/>
        <v>1280</v>
      </c>
      <c r="CK30" s="18">
        <f t="shared" si="1"/>
        <v>1379</v>
      </c>
      <c r="CL30" s="29">
        <f t="shared" si="2"/>
        <v>60160</v>
      </c>
      <c r="CN30" s="29">
        <f t="shared" si="3"/>
        <v>64813</v>
      </c>
      <c r="CO30" s="29">
        <f>+C30*CK30</f>
        <v>64813</v>
      </c>
      <c r="CP30" s="27">
        <f t="shared" si="4"/>
        <v>0</v>
      </c>
      <c r="CQ30">
        <v>64813</v>
      </c>
      <c r="CR30" s="13">
        <f t="shared" si="5"/>
        <v>0</v>
      </c>
      <c r="CS30" s="18" t="s">
        <v>68</v>
      </c>
    </row>
    <row r="31" spans="1:97" x14ac:dyDescent="0.25">
      <c r="A31" s="18">
        <v>8</v>
      </c>
      <c r="B31" s="18" t="s">
        <v>6</v>
      </c>
      <c r="C31" s="18">
        <v>79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>
        <v>79</v>
      </c>
      <c r="BM31" s="18">
        <v>79</v>
      </c>
      <c r="BN31" s="18">
        <v>980</v>
      </c>
      <c r="BO31" s="18">
        <v>77420</v>
      </c>
      <c r="BP31" s="18">
        <v>1090</v>
      </c>
      <c r="BQ31" s="18">
        <v>86110</v>
      </c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20">
        <f t="shared" si="0"/>
        <v>980</v>
      </c>
      <c r="CK31" s="20">
        <f t="shared" si="1"/>
        <v>1090</v>
      </c>
      <c r="CL31" s="29">
        <f t="shared" si="2"/>
        <v>77420</v>
      </c>
      <c r="CN31" s="29">
        <f t="shared" si="3"/>
        <v>86110</v>
      </c>
      <c r="CO31" s="29">
        <f>+C31*CK31</f>
        <v>86110</v>
      </c>
      <c r="CP31" s="27">
        <f t="shared" si="4"/>
        <v>0</v>
      </c>
      <c r="CQ31">
        <v>86110</v>
      </c>
      <c r="CR31" s="13">
        <f t="shared" si="5"/>
        <v>0</v>
      </c>
      <c r="CS31" s="18" t="s">
        <v>68</v>
      </c>
    </row>
    <row r="32" spans="1:97" x14ac:dyDescent="0.25">
      <c r="A32" s="18">
        <v>8</v>
      </c>
      <c r="B32" s="18" t="s">
        <v>9</v>
      </c>
      <c r="C32" s="18">
        <v>39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>
        <v>39</v>
      </c>
      <c r="BM32" s="18">
        <v>39</v>
      </c>
      <c r="BN32" s="18">
        <v>1280</v>
      </c>
      <c r="BO32" s="18">
        <v>49920</v>
      </c>
      <c r="BP32" s="18">
        <v>1379</v>
      </c>
      <c r="BQ32" s="18">
        <v>53781</v>
      </c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20">
        <f t="shared" si="0"/>
        <v>1280</v>
      </c>
      <c r="CK32" s="20">
        <f t="shared" si="1"/>
        <v>1379</v>
      </c>
      <c r="CL32" s="29">
        <f t="shared" si="2"/>
        <v>49920</v>
      </c>
      <c r="CN32" s="29">
        <f t="shared" si="3"/>
        <v>53781</v>
      </c>
      <c r="CO32" s="29">
        <f>+C32*CK32</f>
        <v>53781</v>
      </c>
      <c r="CP32" s="27">
        <f t="shared" si="4"/>
        <v>0</v>
      </c>
      <c r="CQ32">
        <v>53781</v>
      </c>
      <c r="CR32" s="13">
        <f t="shared" si="5"/>
        <v>0</v>
      </c>
      <c r="CS32" s="18" t="s">
        <v>68</v>
      </c>
    </row>
    <row r="33" spans="1:97" x14ac:dyDescent="0.25">
      <c r="A33" s="18">
        <v>8</v>
      </c>
      <c r="B33" s="18" t="s">
        <v>7</v>
      </c>
      <c r="C33" s="18">
        <v>131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>
        <v>131</v>
      </c>
      <c r="Q33" s="18">
        <v>131</v>
      </c>
      <c r="R33" s="18">
        <v>533</v>
      </c>
      <c r="S33" s="18">
        <v>69823</v>
      </c>
      <c r="T33" s="18">
        <v>592</v>
      </c>
      <c r="U33" s="18">
        <v>77552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20">
        <f t="shared" si="0"/>
        <v>533</v>
      </c>
      <c r="CK33" s="20">
        <f t="shared" si="1"/>
        <v>592</v>
      </c>
      <c r="CL33" s="29">
        <f t="shared" si="2"/>
        <v>69823</v>
      </c>
      <c r="CN33" s="29">
        <f t="shared" si="3"/>
        <v>77552</v>
      </c>
      <c r="CO33" s="29">
        <f>+CN33</f>
        <v>77552</v>
      </c>
      <c r="CP33" s="27">
        <f t="shared" si="4"/>
        <v>0</v>
      </c>
      <c r="CQ33">
        <v>76343</v>
      </c>
      <c r="CR33" s="13">
        <f t="shared" si="5"/>
        <v>1209</v>
      </c>
      <c r="CS33" s="18" t="s">
        <v>73</v>
      </c>
    </row>
    <row r="34" spans="1:97" x14ac:dyDescent="0.25">
      <c r="A34" s="18">
        <v>8</v>
      </c>
      <c r="B34" s="18" t="s">
        <v>8</v>
      </c>
      <c r="C34" s="18">
        <v>47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>
        <v>47</v>
      </c>
      <c r="BM34" s="18">
        <v>47</v>
      </c>
      <c r="BN34" s="18">
        <v>1280</v>
      </c>
      <c r="BO34" s="18">
        <v>60160</v>
      </c>
      <c r="BP34" s="18">
        <v>1379</v>
      </c>
      <c r="BQ34" s="18">
        <v>64813</v>
      </c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20">
        <f t="shared" si="0"/>
        <v>1280</v>
      </c>
      <c r="CK34" s="20">
        <f t="shared" si="1"/>
        <v>1379</v>
      </c>
      <c r="CL34" s="29">
        <f t="shared" si="2"/>
        <v>60160</v>
      </c>
      <c r="CN34" s="29">
        <f t="shared" si="3"/>
        <v>64813</v>
      </c>
      <c r="CO34" s="29">
        <f>+C34*CK34</f>
        <v>64813</v>
      </c>
      <c r="CP34" s="27">
        <f t="shared" si="4"/>
        <v>0</v>
      </c>
      <c r="CQ34">
        <v>64813</v>
      </c>
      <c r="CR34" s="13">
        <f t="shared" si="5"/>
        <v>0</v>
      </c>
      <c r="CS34" s="18" t="s">
        <v>68</v>
      </c>
    </row>
    <row r="35" spans="1:97" x14ac:dyDescent="0.25">
      <c r="A35" s="18">
        <v>9</v>
      </c>
      <c r="B35" s="18" t="s">
        <v>6</v>
      </c>
      <c r="C35" s="18">
        <v>79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>
        <v>79</v>
      </c>
      <c r="BM35" s="18">
        <v>79</v>
      </c>
      <c r="BN35" s="18">
        <v>980</v>
      </c>
      <c r="BO35" s="18">
        <v>77420</v>
      </c>
      <c r="BP35" s="18">
        <v>1090</v>
      </c>
      <c r="BQ35" s="18">
        <v>86110</v>
      </c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20">
        <f t="shared" ref="CJ35:CJ54" si="6">MIN(F35,R35,X35,AD35,AJ35,AP35,AV35,BB35,BH35,BN35,BT35,BZ35,CF35,L35)</f>
        <v>980</v>
      </c>
      <c r="CK35" s="20">
        <f t="shared" ref="CK35:CK54" si="7">MIN(H35,T35,Z35,AF35,AL35,AR35,AX35,BD35,BJ35,BP35,BV35,CB35,CH35,N35)</f>
        <v>1090</v>
      </c>
      <c r="CL35" s="29">
        <f t="shared" si="2"/>
        <v>77420</v>
      </c>
      <c r="CN35" s="29">
        <f t="shared" si="3"/>
        <v>86110</v>
      </c>
      <c r="CO35" s="29">
        <f>+C35*CK35</f>
        <v>86110</v>
      </c>
      <c r="CP35" s="27">
        <f t="shared" si="4"/>
        <v>0</v>
      </c>
      <c r="CQ35">
        <v>86110</v>
      </c>
      <c r="CR35" s="13">
        <f t="shared" si="5"/>
        <v>0</v>
      </c>
      <c r="CS35" s="18" t="s">
        <v>68</v>
      </c>
    </row>
    <row r="36" spans="1:97" x14ac:dyDescent="0.25">
      <c r="A36" s="18">
        <v>9</v>
      </c>
      <c r="B36" s="18" t="s">
        <v>9</v>
      </c>
      <c r="C36" s="18">
        <v>39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>
        <v>39</v>
      </c>
      <c r="BM36" s="18">
        <v>39</v>
      </c>
      <c r="BN36" s="18">
        <v>1280</v>
      </c>
      <c r="BO36" s="18">
        <v>49920</v>
      </c>
      <c r="BP36" s="18">
        <v>1379</v>
      </c>
      <c r="BQ36" s="18">
        <v>53781</v>
      </c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20">
        <f t="shared" si="6"/>
        <v>1280</v>
      </c>
      <c r="CK36" s="20">
        <f t="shared" si="7"/>
        <v>1379</v>
      </c>
      <c r="CL36" s="29">
        <f t="shared" si="2"/>
        <v>49920</v>
      </c>
      <c r="CN36" s="29">
        <f t="shared" si="3"/>
        <v>53781</v>
      </c>
      <c r="CO36" s="29">
        <f>+C36*CK36</f>
        <v>53781</v>
      </c>
      <c r="CP36" s="27">
        <f t="shared" si="4"/>
        <v>0</v>
      </c>
      <c r="CQ36">
        <v>53781</v>
      </c>
      <c r="CR36" s="13">
        <f t="shared" si="5"/>
        <v>0</v>
      </c>
      <c r="CS36" s="18" t="s">
        <v>68</v>
      </c>
    </row>
    <row r="37" spans="1:97" x14ac:dyDescent="0.25">
      <c r="A37" s="18">
        <v>9</v>
      </c>
      <c r="B37" s="18" t="s">
        <v>7</v>
      </c>
      <c r="C37" s="18">
        <v>131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>
        <v>131</v>
      </c>
      <c r="Q37" s="18">
        <v>131</v>
      </c>
      <c r="R37" s="18">
        <v>533</v>
      </c>
      <c r="S37" s="18">
        <v>69823</v>
      </c>
      <c r="T37" s="18">
        <v>592</v>
      </c>
      <c r="U37" s="18">
        <v>77552</v>
      </c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20">
        <f t="shared" si="6"/>
        <v>533</v>
      </c>
      <c r="CK37" s="20">
        <f t="shared" si="7"/>
        <v>592</v>
      </c>
      <c r="CL37" s="29">
        <f t="shared" si="2"/>
        <v>69823</v>
      </c>
      <c r="CN37" s="29">
        <f t="shared" si="3"/>
        <v>77552</v>
      </c>
      <c r="CO37" s="29">
        <f>+CN37</f>
        <v>77552</v>
      </c>
      <c r="CP37" s="27">
        <f t="shared" si="4"/>
        <v>0</v>
      </c>
      <c r="CQ37">
        <v>76343</v>
      </c>
      <c r="CR37" s="13">
        <f t="shared" si="5"/>
        <v>1209</v>
      </c>
      <c r="CS37" s="18" t="s">
        <v>73</v>
      </c>
    </row>
    <row r="38" spans="1:97" x14ac:dyDescent="0.25">
      <c r="A38" s="18">
        <v>9</v>
      </c>
      <c r="B38" s="18" t="s">
        <v>8</v>
      </c>
      <c r="C38" s="18">
        <v>47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>
        <v>47</v>
      </c>
      <c r="BM38" s="18">
        <v>47</v>
      </c>
      <c r="BN38" s="18">
        <v>1280</v>
      </c>
      <c r="BO38" s="18">
        <v>60160</v>
      </c>
      <c r="BP38" s="18">
        <v>1379</v>
      </c>
      <c r="BQ38" s="18">
        <v>64813</v>
      </c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20">
        <f t="shared" si="6"/>
        <v>1280</v>
      </c>
      <c r="CK38" s="20">
        <f t="shared" si="7"/>
        <v>1379</v>
      </c>
      <c r="CL38" s="29">
        <f t="shared" si="2"/>
        <v>60160</v>
      </c>
      <c r="CN38" s="29">
        <f t="shared" si="3"/>
        <v>64813</v>
      </c>
      <c r="CO38" s="29">
        <f>+C38*CK38</f>
        <v>64813</v>
      </c>
      <c r="CP38" s="27">
        <f t="shared" si="4"/>
        <v>0</v>
      </c>
      <c r="CQ38">
        <v>64813</v>
      </c>
      <c r="CR38" s="13">
        <f t="shared" si="5"/>
        <v>0</v>
      </c>
      <c r="CS38" s="18" t="s">
        <v>68</v>
      </c>
    </row>
    <row r="39" spans="1:97" x14ac:dyDescent="0.25">
      <c r="A39" s="18">
        <v>10</v>
      </c>
      <c r="B39" s="18" t="s">
        <v>6</v>
      </c>
      <c r="C39" s="18">
        <v>79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>
        <v>79</v>
      </c>
      <c r="BM39" s="18">
        <v>79</v>
      </c>
      <c r="BN39" s="18">
        <v>980</v>
      </c>
      <c r="BO39" s="18">
        <v>77420</v>
      </c>
      <c r="BP39" s="18">
        <v>1090</v>
      </c>
      <c r="BQ39" s="18">
        <v>86110</v>
      </c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20">
        <f t="shared" si="6"/>
        <v>980</v>
      </c>
      <c r="CK39" s="20">
        <f t="shared" si="7"/>
        <v>1090</v>
      </c>
      <c r="CL39" s="29">
        <f t="shared" si="2"/>
        <v>77420</v>
      </c>
      <c r="CN39" s="29">
        <f t="shared" si="3"/>
        <v>86110</v>
      </c>
      <c r="CO39" s="29">
        <f>+C39*CK39</f>
        <v>86110</v>
      </c>
      <c r="CP39" s="27">
        <f t="shared" si="4"/>
        <v>0</v>
      </c>
      <c r="CQ39">
        <v>86110</v>
      </c>
      <c r="CR39" s="13">
        <f t="shared" si="5"/>
        <v>0</v>
      </c>
      <c r="CS39" s="18" t="s">
        <v>68</v>
      </c>
    </row>
    <row r="40" spans="1:97" x14ac:dyDescent="0.25">
      <c r="A40" s="18">
        <v>10</v>
      </c>
      <c r="B40" s="18" t="s">
        <v>9</v>
      </c>
      <c r="C40" s="18">
        <v>39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>
        <v>39</v>
      </c>
      <c r="BM40" s="18">
        <v>39</v>
      </c>
      <c r="BN40" s="18">
        <v>1280</v>
      </c>
      <c r="BO40" s="18">
        <v>49920</v>
      </c>
      <c r="BP40" s="18">
        <v>1379</v>
      </c>
      <c r="BQ40" s="18">
        <v>53781</v>
      </c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20">
        <f t="shared" si="6"/>
        <v>1280</v>
      </c>
      <c r="CK40" s="20">
        <f t="shared" si="7"/>
        <v>1379</v>
      </c>
      <c r="CL40" s="29">
        <f t="shared" si="2"/>
        <v>49920</v>
      </c>
      <c r="CN40" s="29">
        <f t="shared" si="3"/>
        <v>53781</v>
      </c>
      <c r="CO40" s="29">
        <f>+C40*CK40</f>
        <v>53781</v>
      </c>
      <c r="CP40" s="27">
        <f t="shared" si="4"/>
        <v>0</v>
      </c>
      <c r="CQ40">
        <v>53781</v>
      </c>
      <c r="CR40" s="13">
        <f t="shared" si="5"/>
        <v>0</v>
      </c>
      <c r="CS40" s="18" t="s">
        <v>68</v>
      </c>
    </row>
    <row r="41" spans="1:97" x14ac:dyDescent="0.25">
      <c r="A41" s="18">
        <v>10</v>
      </c>
      <c r="B41" s="18" t="s">
        <v>7</v>
      </c>
      <c r="C41" s="18">
        <v>131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>
        <v>131</v>
      </c>
      <c r="Q41" s="18">
        <v>131</v>
      </c>
      <c r="R41" s="18">
        <v>533</v>
      </c>
      <c r="S41" s="18">
        <v>69823</v>
      </c>
      <c r="T41" s="18">
        <v>592</v>
      </c>
      <c r="U41" s="18">
        <v>77552</v>
      </c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20">
        <f t="shared" si="6"/>
        <v>533</v>
      </c>
      <c r="CK41" s="20">
        <f t="shared" si="7"/>
        <v>592</v>
      </c>
      <c r="CL41" s="29">
        <f t="shared" si="2"/>
        <v>69823</v>
      </c>
      <c r="CN41" s="29">
        <f t="shared" si="3"/>
        <v>77552</v>
      </c>
      <c r="CO41" s="29">
        <f>+CN41</f>
        <v>77552</v>
      </c>
      <c r="CP41" s="27">
        <f t="shared" si="4"/>
        <v>0</v>
      </c>
      <c r="CQ41">
        <v>76343</v>
      </c>
      <c r="CR41" s="13">
        <f t="shared" si="5"/>
        <v>1209</v>
      </c>
      <c r="CS41" s="18" t="s">
        <v>73</v>
      </c>
    </row>
    <row r="42" spans="1:97" x14ac:dyDescent="0.25">
      <c r="A42" s="18">
        <v>10</v>
      </c>
      <c r="B42" s="18" t="s">
        <v>8</v>
      </c>
      <c r="C42" s="18">
        <v>47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>
        <v>47</v>
      </c>
      <c r="BM42" s="18">
        <v>47</v>
      </c>
      <c r="BN42" s="18">
        <v>1280</v>
      </c>
      <c r="BO42" s="18">
        <v>60160</v>
      </c>
      <c r="BP42" s="18">
        <v>1379</v>
      </c>
      <c r="BQ42" s="18">
        <v>64813</v>
      </c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20">
        <f t="shared" si="6"/>
        <v>1280</v>
      </c>
      <c r="CK42" s="20">
        <f t="shared" si="7"/>
        <v>1379</v>
      </c>
      <c r="CL42" s="29">
        <f t="shared" si="2"/>
        <v>60160</v>
      </c>
      <c r="CN42" s="29">
        <f t="shared" si="3"/>
        <v>64813</v>
      </c>
      <c r="CO42" s="29">
        <f t="shared" ref="CO42:CO84" si="8">+C42*CK42</f>
        <v>64813</v>
      </c>
      <c r="CP42" s="27">
        <f t="shared" si="4"/>
        <v>0</v>
      </c>
      <c r="CQ42">
        <v>64813</v>
      </c>
      <c r="CR42" s="13">
        <f t="shared" si="5"/>
        <v>0</v>
      </c>
      <c r="CS42" s="18" t="s">
        <v>68</v>
      </c>
    </row>
    <row r="43" spans="1:97" x14ac:dyDescent="0.25">
      <c r="A43" s="18">
        <v>11</v>
      </c>
      <c r="B43" s="18" t="s">
        <v>6</v>
      </c>
      <c r="C43" s="18">
        <v>5045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>
        <v>5045</v>
      </c>
      <c r="BY43" s="18">
        <v>5045</v>
      </c>
      <c r="BZ43" s="18">
        <v>1820</v>
      </c>
      <c r="CA43" s="18">
        <v>9181900</v>
      </c>
      <c r="CB43" s="18">
        <v>2275</v>
      </c>
      <c r="CC43" s="18">
        <v>11477375</v>
      </c>
      <c r="CD43" s="18"/>
      <c r="CE43" s="18"/>
      <c r="CF43" s="18"/>
      <c r="CG43" s="18"/>
      <c r="CH43" s="18"/>
      <c r="CI43" s="18"/>
      <c r="CJ43" s="20">
        <f t="shared" si="6"/>
        <v>1820</v>
      </c>
      <c r="CK43" s="20">
        <f t="shared" si="7"/>
        <v>2275</v>
      </c>
      <c r="CL43" s="29">
        <f t="shared" si="2"/>
        <v>9181900</v>
      </c>
      <c r="CN43" s="29">
        <f t="shared" si="3"/>
        <v>11477375</v>
      </c>
      <c r="CO43" s="29">
        <f t="shared" si="8"/>
        <v>11477375</v>
      </c>
      <c r="CP43" s="27">
        <f t="shared" si="4"/>
        <v>0</v>
      </c>
      <c r="CQ43">
        <v>11477375</v>
      </c>
      <c r="CR43" s="13">
        <f t="shared" si="5"/>
        <v>0</v>
      </c>
      <c r="CS43" s="18" t="s">
        <v>70</v>
      </c>
    </row>
    <row r="44" spans="1:97" x14ac:dyDescent="0.25">
      <c r="A44" s="18">
        <v>11</v>
      </c>
      <c r="B44" s="18" t="s">
        <v>9</v>
      </c>
      <c r="C44" s="18">
        <v>2484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>
        <v>2484</v>
      </c>
      <c r="BY44" s="18">
        <v>2484</v>
      </c>
      <c r="BZ44" s="18">
        <v>2171</v>
      </c>
      <c r="CA44" s="18">
        <v>5392764</v>
      </c>
      <c r="CB44" s="18">
        <v>2713.75</v>
      </c>
      <c r="CC44" s="18">
        <v>6740955</v>
      </c>
      <c r="CD44" s="18"/>
      <c r="CE44" s="18"/>
      <c r="CF44" s="18"/>
      <c r="CG44" s="18"/>
      <c r="CH44" s="18"/>
      <c r="CI44" s="18"/>
      <c r="CJ44" s="20">
        <f t="shared" si="6"/>
        <v>2171</v>
      </c>
      <c r="CK44" s="20">
        <f t="shared" si="7"/>
        <v>2713.75</v>
      </c>
      <c r="CL44" s="29">
        <f t="shared" si="2"/>
        <v>5392764</v>
      </c>
      <c r="CN44" s="29">
        <f t="shared" si="3"/>
        <v>6740955</v>
      </c>
      <c r="CO44" s="29">
        <f t="shared" si="8"/>
        <v>6740955</v>
      </c>
      <c r="CP44" s="27">
        <f t="shared" si="4"/>
        <v>0</v>
      </c>
      <c r="CQ44">
        <v>6740955</v>
      </c>
      <c r="CR44" s="13">
        <f t="shared" si="5"/>
        <v>0</v>
      </c>
      <c r="CS44" s="18" t="s">
        <v>70</v>
      </c>
    </row>
    <row r="45" spans="1:97" x14ac:dyDescent="0.25">
      <c r="A45" s="18">
        <v>11</v>
      </c>
      <c r="B45" s="18" t="s">
        <v>7</v>
      </c>
      <c r="C45" s="18">
        <v>8364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>
        <v>8364</v>
      </c>
      <c r="Q45" s="18">
        <v>8364</v>
      </c>
      <c r="R45" s="18">
        <v>533</v>
      </c>
      <c r="S45" s="18">
        <v>4458012</v>
      </c>
      <c r="T45" s="18">
        <v>592</v>
      </c>
      <c r="U45" s="18">
        <v>4951488</v>
      </c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>
        <v>8364</v>
      </c>
      <c r="BY45" s="18">
        <v>8364</v>
      </c>
      <c r="BZ45" s="18">
        <v>450</v>
      </c>
      <c r="CA45" s="18">
        <v>3763800</v>
      </c>
      <c r="CB45" s="18">
        <v>562.5</v>
      </c>
      <c r="CC45" s="18">
        <v>4704750</v>
      </c>
      <c r="CD45" s="18"/>
      <c r="CE45" s="18"/>
      <c r="CF45" s="18"/>
      <c r="CG45" s="18"/>
      <c r="CH45" s="18"/>
      <c r="CI45" s="18"/>
      <c r="CJ45" s="20">
        <f t="shared" si="6"/>
        <v>450</v>
      </c>
      <c r="CK45" s="20">
        <f t="shared" si="7"/>
        <v>562.5</v>
      </c>
      <c r="CL45" s="29">
        <f t="shared" si="2"/>
        <v>3763800</v>
      </c>
      <c r="CN45" s="29">
        <f t="shared" si="3"/>
        <v>4704750</v>
      </c>
      <c r="CO45" s="29">
        <f t="shared" si="8"/>
        <v>4704750</v>
      </c>
      <c r="CP45" s="27">
        <f t="shared" si="4"/>
        <v>0</v>
      </c>
      <c r="CQ45">
        <v>4704750</v>
      </c>
      <c r="CR45" s="13">
        <f t="shared" si="5"/>
        <v>0</v>
      </c>
      <c r="CS45" s="18" t="s">
        <v>71</v>
      </c>
    </row>
    <row r="46" spans="1:97" x14ac:dyDescent="0.25">
      <c r="A46" s="18">
        <v>11</v>
      </c>
      <c r="B46" s="18" t="s">
        <v>8</v>
      </c>
      <c r="C46" s="18">
        <v>2981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>
        <v>2981</v>
      </c>
      <c r="BY46" s="18">
        <v>2981</v>
      </c>
      <c r="BZ46" s="18">
        <v>2249</v>
      </c>
      <c r="CA46" s="18">
        <v>6704269</v>
      </c>
      <c r="CB46" s="18">
        <v>2811.25</v>
      </c>
      <c r="CC46" s="18">
        <v>8380336.25</v>
      </c>
      <c r="CD46" s="18"/>
      <c r="CE46" s="18"/>
      <c r="CF46" s="18"/>
      <c r="CG46" s="18"/>
      <c r="CH46" s="18"/>
      <c r="CI46" s="18"/>
      <c r="CJ46" s="20">
        <f t="shared" si="6"/>
        <v>2249</v>
      </c>
      <c r="CK46" s="20">
        <f t="shared" si="7"/>
        <v>2811.25</v>
      </c>
      <c r="CL46" s="29">
        <f t="shared" si="2"/>
        <v>6704269</v>
      </c>
      <c r="CN46" s="29">
        <f t="shared" si="3"/>
        <v>8380336.25</v>
      </c>
      <c r="CO46" s="29">
        <f t="shared" si="8"/>
        <v>8380336.25</v>
      </c>
      <c r="CP46" s="27">
        <f t="shared" si="4"/>
        <v>0</v>
      </c>
      <c r="CQ46">
        <v>8380336.25</v>
      </c>
      <c r="CR46" s="13">
        <f t="shared" si="5"/>
        <v>0</v>
      </c>
      <c r="CS46" s="18" t="s">
        <v>70</v>
      </c>
    </row>
    <row r="47" spans="1:97" x14ac:dyDescent="0.25">
      <c r="A47" s="18">
        <v>12</v>
      </c>
      <c r="B47" s="18" t="s">
        <v>6</v>
      </c>
      <c r="C47" s="18">
        <v>1283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>
        <v>1283</v>
      </c>
      <c r="W47" s="18">
        <v>1283</v>
      </c>
      <c r="X47" s="18">
        <v>1389</v>
      </c>
      <c r="Y47" s="18">
        <v>1782087</v>
      </c>
      <c r="Z47" s="18">
        <v>1500</v>
      </c>
      <c r="AA47" s="18">
        <v>1924500</v>
      </c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20">
        <f t="shared" si="6"/>
        <v>1389</v>
      </c>
      <c r="CK47" s="20">
        <f t="shared" si="7"/>
        <v>1500</v>
      </c>
      <c r="CL47" s="29">
        <f t="shared" si="2"/>
        <v>1782087</v>
      </c>
      <c r="CN47" s="29">
        <f t="shared" si="3"/>
        <v>1924500</v>
      </c>
      <c r="CO47" s="29">
        <f t="shared" si="8"/>
        <v>1924500</v>
      </c>
      <c r="CP47" s="27">
        <f t="shared" si="4"/>
        <v>0</v>
      </c>
      <c r="CQ47">
        <v>1924500</v>
      </c>
      <c r="CR47" s="13">
        <f t="shared" si="5"/>
        <v>0</v>
      </c>
      <c r="CS47" s="18" t="s">
        <v>72</v>
      </c>
    </row>
    <row r="48" spans="1:97" x14ac:dyDescent="0.25">
      <c r="A48" s="18">
        <v>12</v>
      </c>
      <c r="B48" s="18" t="s">
        <v>9</v>
      </c>
      <c r="C48" s="18">
        <v>632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>
        <v>632</v>
      </c>
      <c r="W48" s="18">
        <v>632</v>
      </c>
      <c r="X48" s="18">
        <v>1569</v>
      </c>
      <c r="Y48" s="18">
        <v>991608</v>
      </c>
      <c r="Z48" s="18">
        <v>1700</v>
      </c>
      <c r="AA48" s="18">
        <v>1074400</v>
      </c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20">
        <f t="shared" si="6"/>
        <v>1569</v>
      </c>
      <c r="CK48" s="20">
        <f t="shared" si="7"/>
        <v>1700</v>
      </c>
      <c r="CL48" s="29">
        <f t="shared" si="2"/>
        <v>991608</v>
      </c>
      <c r="CN48" s="29">
        <f t="shared" si="3"/>
        <v>1074400</v>
      </c>
      <c r="CO48" s="29">
        <f t="shared" si="8"/>
        <v>1074400</v>
      </c>
      <c r="CP48" s="27">
        <f t="shared" si="4"/>
        <v>0</v>
      </c>
      <c r="CQ48">
        <v>1074400</v>
      </c>
      <c r="CR48" s="13">
        <f t="shared" si="5"/>
        <v>0</v>
      </c>
      <c r="CS48" s="18" t="s">
        <v>72</v>
      </c>
    </row>
    <row r="49" spans="1:97" x14ac:dyDescent="0.25">
      <c r="A49" s="18">
        <v>12</v>
      </c>
      <c r="B49" s="18" t="s">
        <v>7</v>
      </c>
      <c r="C49" s="18">
        <v>2127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>
        <v>2127</v>
      </c>
      <c r="Q49" s="18">
        <v>2127</v>
      </c>
      <c r="R49" s="18">
        <v>533</v>
      </c>
      <c r="S49" s="18">
        <v>1133691</v>
      </c>
      <c r="T49" s="18">
        <v>592</v>
      </c>
      <c r="U49" s="18">
        <v>1259184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20">
        <f t="shared" si="6"/>
        <v>533</v>
      </c>
      <c r="CK49" s="20">
        <f t="shared" si="7"/>
        <v>592</v>
      </c>
      <c r="CL49" s="29">
        <f t="shared" si="2"/>
        <v>1133691</v>
      </c>
      <c r="CN49" s="29">
        <f t="shared" si="3"/>
        <v>1259184</v>
      </c>
      <c r="CO49" s="29">
        <f t="shared" si="8"/>
        <v>1259184</v>
      </c>
      <c r="CP49" s="27">
        <f t="shared" si="4"/>
        <v>0</v>
      </c>
      <c r="CQ49">
        <v>1259184</v>
      </c>
      <c r="CR49" s="13">
        <f t="shared" si="5"/>
        <v>0</v>
      </c>
      <c r="CS49" s="18" t="s">
        <v>73</v>
      </c>
    </row>
    <row r="50" spans="1:97" x14ac:dyDescent="0.25">
      <c r="A50" s="18">
        <v>12</v>
      </c>
      <c r="B50" s="18" t="s">
        <v>8</v>
      </c>
      <c r="C50" s="18">
        <v>758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>
        <v>758</v>
      </c>
      <c r="W50" s="18">
        <v>758</v>
      </c>
      <c r="X50" s="18">
        <v>1569</v>
      </c>
      <c r="Y50" s="18">
        <v>1189302</v>
      </c>
      <c r="Z50" s="18">
        <v>1700</v>
      </c>
      <c r="AA50" s="18">
        <v>1288600</v>
      </c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20">
        <f t="shared" si="6"/>
        <v>1569</v>
      </c>
      <c r="CK50" s="20">
        <f t="shared" si="7"/>
        <v>1700</v>
      </c>
      <c r="CL50" s="29">
        <f t="shared" si="2"/>
        <v>1189302</v>
      </c>
      <c r="CN50" s="29">
        <f t="shared" si="3"/>
        <v>1288600</v>
      </c>
      <c r="CO50" s="29">
        <f t="shared" si="8"/>
        <v>1288600</v>
      </c>
      <c r="CP50" s="27">
        <f t="shared" si="4"/>
        <v>0</v>
      </c>
      <c r="CQ50">
        <v>1288600</v>
      </c>
      <c r="CR50" s="13">
        <f t="shared" si="5"/>
        <v>0</v>
      </c>
      <c r="CS50" s="18" t="s">
        <v>72</v>
      </c>
    </row>
    <row r="51" spans="1:97" x14ac:dyDescent="0.25">
      <c r="A51" s="18">
        <v>13</v>
      </c>
      <c r="B51" s="18" t="s">
        <v>6</v>
      </c>
      <c r="C51" s="18">
        <v>1172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20">
        <f t="shared" si="6"/>
        <v>0</v>
      </c>
      <c r="CK51" s="20">
        <f t="shared" si="7"/>
        <v>0</v>
      </c>
      <c r="CL51" s="29">
        <f t="shared" si="2"/>
        <v>0</v>
      </c>
      <c r="CN51" s="29">
        <f t="shared" si="3"/>
        <v>0</v>
      </c>
      <c r="CO51" s="29">
        <f t="shared" si="8"/>
        <v>0</v>
      </c>
      <c r="CP51" s="27">
        <f t="shared" si="4"/>
        <v>0</v>
      </c>
      <c r="CQ51">
        <v>1195440</v>
      </c>
      <c r="CR51" s="13">
        <f t="shared" si="5"/>
        <v>-1195440</v>
      </c>
      <c r="CS51" s="18" t="s">
        <v>89</v>
      </c>
    </row>
    <row r="52" spans="1:97" x14ac:dyDescent="0.25">
      <c r="A52" s="18">
        <v>13</v>
      </c>
      <c r="B52" s="18" t="s">
        <v>9</v>
      </c>
      <c r="C52" s="18">
        <v>577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20">
        <f t="shared" si="6"/>
        <v>0</v>
      </c>
      <c r="CK52" s="20">
        <f t="shared" si="7"/>
        <v>0</v>
      </c>
      <c r="CL52" s="29">
        <f t="shared" si="2"/>
        <v>0</v>
      </c>
      <c r="CN52" s="29">
        <f t="shared" si="3"/>
        <v>0</v>
      </c>
      <c r="CO52" s="29">
        <f t="shared" si="8"/>
        <v>0</v>
      </c>
      <c r="CP52" s="27">
        <f t="shared" si="4"/>
        <v>0</v>
      </c>
      <c r="CQ52">
        <v>715480</v>
      </c>
      <c r="CR52" s="13">
        <f t="shared" si="5"/>
        <v>-715480</v>
      </c>
      <c r="CS52" s="18" t="s">
        <v>89</v>
      </c>
    </row>
    <row r="53" spans="1:97" x14ac:dyDescent="0.25">
      <c r="A53" s="18">
        <v>13</v>
      </c>
      <c r="B53" s="18" t="s">
        <v>7</v>
      </c>
      <c r="C53" s="18">
        <v>1943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>
        <v>1943</v>
      </c>
      <c r="Q53" s="18">
        <v>1943</v>
      </c>
      <c r="R53" s="18">
        <v>533</v>
      </c>
      <c r="S53" s="18">
        <v>1035619</v>
      </c>
      <c r="T53" s="18">
        <v>592</v>
      </c>
      <c r="U53" s="18">
        <v>1150256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20">
        <f t="shared" si="6"/>
        <v>533</v>
      </c>
      <c r="CK53" s="20">
        <f t="shared" si="7"/>
        <v>592</v>
      </c>
      <c r="CL53" s="29">
        <f t="shared" si="2"/>
        <v>1035619</v>
      </c>
      <c r="CN53" s="29">
        <f t="shared" si="3"/>
        <v>1150256</v>
      </c>
      <c r="CO53" s="29">
        <f t="shared" si="8"/>
        <v>1150256</v>
      </c>
      <c r="CP53" s="27">
        <f t="shared" si="4"/>
        <v>0</v>
      </c>
      <c r="CQ53">
        <v>874350</v>
      </c>
      <c r="CR53" s="13">
        <f t="shared" si="5"/>
        <v>275906</v>
      </c>
      <c r="CS53" s="18" t="s">
        <v>73</v>
      </c>
    </row>
    <row r="54" spans="1:97" x14ac:dyDescent="0.25">
      <c r="A54" s="18">
        <v>13</v>
      </c>
      <c r="B54" s="18" t="s">
        <v>8</v>
      </c>
      <c r="C54" s="18">
        <v>693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20">
        <f t="shared" si="6"/>
        <v>0</v>
      </c>
      <c r="CK54" s="20">
        <f t="shared" si="7"/>
        <v>0</v>
      </c>
      <c r="CL54" s="29">
        <f t="shared" si="2"/>
        <v>0</v>
      </c>
      <c r="CN54" s="29">
        <f t="shared" si="3"/>
        <v>0</v>
      </c>
      <c r="CO54" s="29">
        <f t="shared" si="8"/>
        <v>0</v>
      </c>
      <c r="CP54" s="27">
        <f t="shared" si="4"/>
        <v>0</v>
      </c>
      <c r="CQ54">
        <v>866250</v>
      </c>
      <c r="CR54" s="13">
        <f t="shared" si="5"/>
        <v>-866250</v>
      </c>
      <c r="CS54" s="18" t="s">
        <v>89</v>
      </c>
    </row>
    <row r="55" spans="1:97" x14ac:dyDescent="0.25">
      <c r="A55" s="18">
        <v>14</v>
      </c>
      <c r="B55" s="18" t="s">
        <v>6</v>
      </c>
      <c r="C55" s="18">
        <v>1148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20"/>
      <c r="CK55" s="20"/>
      <c r="CL55" s="29">
        <f t="shared" si="2"/>
        <v>0</v>
      </c>
      <c r="CN55" s="29">
        <f t="shared" si="3"/>
        <v>0</v>
      </c>
      <c r="CO55" s="29">
        <f t="shared" si="8"/>
        <v>0</v>
      </c>
      <c r="CP55" s="27">
        <f t="shared" si="4"/>
        <v>0</v>
      </c>
      <c r="CQ55">
        <v>0</v>
      </c>
      <c r="CR55" s="13">
        <f t="shared" si="5"/>
        <v>0</v>
      </c>
      <c r="CS55" s="18" t="s">
        <v>77</v>
      </c>
    </row>
    <row r="56" spans="1:97" x14ac:dyDescent="0.25">
      <c r="A56" s="18">
        <v>14</v>
      </c>
      <c r="B56" s="18" t="s">
        <v>9</v>
      </c>
      <c r="C56" s="18">
        <v>566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20"/>
      <c r="CK56" s="20"/>
      <c r="CL56" s="29">
        <f t="shared" si="2"/>
        <v>0</v>
      </c>
      <c r="CN56" s="29">
        <f t="shared" si="3"/>
        <v>0</v>
      </c>
      <c r="CO56" s="29">
        <f t="shared" si="8"/>
        <v>0</v>
      </c>
      <c r="CP56" s="27">
        <f t="shared" si="4"/>
        <v>0</v>
      </c>
      <c r="CQ56">
        <v>0</v>
      </c>
      <c r="CR56" s="13">
        <f t="shared" si="5"/>
        <v>0</v>
      </c>
      <c r="CS56" s="18" t="s">
        <v>77</v>
      </c>
    </row>
    <row r="57" spans="1:97" x14ac:dyDescent="0.25">
      <c r="A57" s="18">
        <v>14</v>
      </c>
      <c r="B57" s="18" t="s">
        <v>7</v>
      </c>
      <c r="C57" s="18">
        <v>1904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>
        <v>1904</v>
      </c>
      <c r="Q57" s="18">
        <v>1904</v>
      </c>
      <c r="R57" s="18">
        <v>533</v>
      </c>
      <c r="S57" s="18">
        <v>1014832</v>
      </c>
      <c r="T57" s="18">
        <v>592</v>
      </c>
      <c r="U57" s="18">
        <v>1127168</v>
      </c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20">
        <f>MIN(F57,R57,X57,AD57,AJ57,AP57,AV57,BB57,BH57,BN57,BT57,BZ57,CF57,L57)</f>
        <v>533</v>
      </c>
      <c r="CK57" s="20">
        <f>MIN(H57,T57,Z57,AF57,AL57,AR57,AX57,BD57,BJ57,BP57,BV57,CB57,CH57,N57)</f>
        <v>592</v>
      </c>
      <c r="CL57" s="29">
        <f t="shared" si="2"/>
        <v>1014832</v>
      </c>
      <c r="CN57" s="29">
        <f t="shared" si="3"/>
        <v>1127168</v>
      </c>
      <c r="CO57" s="29">
        <f t="shared" si="8"/>
        <v>1127168</v>
      </c>
      <c r="CP57" s="27">
        <f t="shared" si="4"/>
        <v>0</v>
      </c>
      <c r="CQ57">
        <v>1127168</v>
      </c>
      <c r="CR57" s="13">
        <f t="shared" si="5"/>
        <v>0</v>
      </c>
      <c r="CS57" s="18" t="s">
        <v>76</v>
      </c>
    </row>
    <row r="58" spans="1:97" x14ac:dyDescent="0.25">
      <c r="A58" s="18">
        <v>14</v>
      </c>
      <c r="B58" s="18" t="s">
        <v>8</v>
      </c>
      <c r="C58" s="18">
        <v>679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20"/>
      <c r="CK58" s="20"/>
      <c r="CL58" s="29">
        <f t="shared" si="2"/>
        <v>0</v>
      </c>
      <c r="CN58" s="29">
        <f t="shared" si="3"/>
        <v>0</v>
      </c>
      <c r="CO58" s="29">
        <f t="shared" si="8"/>
        <v>0</v>
      </c>
      <c r="CP58" s="27">
        <f t="shared" si="4"/>
        <v>0</v>
      </c>
      <c r="CQ58">
        <v>0</v>
      </c>
      <c r="CR58" s="13">
        <f t="shared" si="5"/>
        <v>0</v>
      </c>
      <c r="CS58" s="18" t="s">
        <v>77</v>
      </c>
    </row>
    <row r="59" spans="1:97" x14ac:dyDescent="0.25">
      <c r="A59" s="18">
        <v>15</v>
      </c>
      <c r="B59" s="18" t="s">
        <v>6</v>
      </c>
      <c r="C59" s="18">
        <v>911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>
        <v>911</v>
      </c>
      <c r="BA59" s="18">
        <v>911</v>
      </c>
      <c r="BB59" s="18">
        <v>1199</v>
      </c>
      <c r="BC59" s="18">
        <v>1092289</v>
      </c>
      <c r="BD59" s="18">
        <v>1299</v>
      </c>
      <c r="BE59" s="18">
        <v>1183389</v>
      </c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20">
        <f t="shared" ref="CJ59:CJ88" si="9">MIN(F59,R59,X59,AD59,AJ59,AP59,AV59,BB59,BH59,BN59,BT59,BZ59,CF59,L59)</f>
        <v>1199</v>
      </c>
      <c r="CK59" s="20">
        <f t="shared" ref="CK59:CK88" si="10">MIN(H59,T59,Z59,AF59,AL59,AR59,AX59,BD59,BJ59,BP59,BV59,CB59,CH59,N59)</f>
        <v>1299</v>
      </c>
      <c r="CL59" s="29">
        <f t="shared" si="2"/>
        <v>1092289</v>
      </c>
      <c r="CN59" s="29">
        <f t="shared" si="3"/>
        <v>1183389</v>
      </c>
      <c r="CO59" s="29">
        <f t="shared" si="8"/>
        <v>1183389</v>
      </c>
      <c r="CP59" s="27">
        <f t="shared" si="4"/>
        <v>0</v>
      </c>
      <c r="CQ59">
        <v>1183389</v>
      </c>
      <c r="CR59" s="13">
        <f t="shared" si="5"/>
        <v>0</v>
      </c>
      <c r="CS59" s="18" t="s">
        <v>78</v>
      </c>
    </row>
    <row r="60" spans="1:97" x14ac:dyDescent="0.25">
      <c r="A60" s="18">
        <v>15</v>
      </c>
      <c r="B60" s="18" t="s">
        <v>9</v>
      </c>
      <c r="C60" s="18">
        <v>449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>
        <v>449</v>
      </c>
      <c r="BA60" s="18">
        <v>449</v>
      </c>
      <c r="BB60" s="18">
        <v>1299</v>
      </c>
      <c r="BC60" s="18">
        <v>583251</v>
      </c>
      <c r="BD60" s="18">
        <v>1399</v>
      </c>
      <c r="BE60" s="18">
        <v>628151</v>
      </c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20">
        <f t="shared" si="9"/>
        <v>1299</v>
      </c>
      <c r="CK60" s="20">
        <f t="shared" si="10"/>
        <v>1399</v>
      </c>
      <c r="CL60" s="29">
        <f t="shared" si="2"/>
        <v>583251</v>
      </c>
      <c r="CN60" s="29">
        <f t="shared" si="3"/>
        <v>628151</v>
      </c>
      <c r="CO60" s="29">
        <f t="shared" si="8"/>
        <v>628151</v>
      </c>
      <c r="CP60" s="27">
        <f t="shared" si="4"/>
        <v>0</v>
      </c>
      <c r="CQ60">
        <v>628151</v>
      </c>
      <c r="CR60" s="13">
        <f t="shared" si="5"/>
        <v>0</v>
      </c>
      <c r="CS60" s="18" t="s">
        <v>78</v>
      </c>
    </row>
    <row r="61" spans="1:97" x14ac:dyDescent="0.25">
      <c r="A61" s="18">
        <v>15</v>
      </c>
      <c r="B61" s="18" t="s">
        <v>7</v>
      </c>
      <c r="C61" s="18">
        <v>1510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>
        <v>1510</v>
      </c>
      <c r="Q61" s="18">
        <v>1510</v>
      </c>
      <c r="R61" s="18">
        <v>533</v>
      </c>
      <c r="S61" s="18">
        <v>804830</v>
      </c>
      <c r="T61" s="18">
        <v>592</v>
      </c>
      <c r="U61" s="18">
        <v>893920</v>
      </c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>
        <v>1510</v>
      </c>
      <c r="BA61" s="18">
        <v>1510</v>
      </c>
      <c r="BB61" s="18">
        <v>450</v>
      </c>
      <c r="BC61" s="18">
        <v>679500</v>
      </c>
      <c r="BD61" s="18">
        <v>500</v>
      </c>
      <c r="BE61" s="18">
        <v>755000</v>
      </c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20">
        <f t="shared" si="9"/>
        <v>450</v>
      </c>
      <c r="CK61" s="20">
        <f t="shared" si="10"/>
        <v>500</v>
      </c>
      <c r="CL61" s="29">
        <f t="shared" si="2"/>
        <v>679500</v>
      </c>
      <c r="CN61" s="29">
        <f t="shared" si="3"/>
        <v>755000</v>
      </c>
      <c r="CO61" s="29">
        <f t="shared" si="8"/>
        <v>755000</v>
      </c>
      <c r="CP61" s="27">
        <f t="shared" si="4"/>
        <v>0</v>
      </c>
      <c r="CQ61">
        <v>755000</v>
      </c>
      <c r="CR61" s="13">
        <f t="shared" si="5"/>
        <v>0</v>
      </c>
      <c r="CS61" s="18" t="s">
        <v>78</v>
      </c>
    </row>
    <row r="62" spans="1:97" x14ac:dyDescent="0.25">
      <c r="A62" s="18">
        <v>15</v>
      </c>
      <c r="B62" s="18" t="s">
        <v>8</v>
      </c>
      <c r="C62" s="18">
        <v>538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>
        <v>538</v>
      </c>
      <c r="BA62" s="18">
        <v>538</v>
      </c>
      <c r="BB62" s="18">
        <v>1399</v>
      </c>
      <c r="BC62" s="18">
        <v>752662</v>
      </c>
      <c r="BD62" s="18">
        <v>1499</v>
      </c>
      <c r="BE62" s="18">
        <v>806462</v>
      </c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20">
        <f t="shared" si="9"/>
        <v>1399</v>
      </c>
      <c r="CK62" s="20">
        <f t="shared" si="10"/>
        <v>1499</v>
      </c>
      <c r="CL62" s="29">
        <f t="shared" si="2"/>
        <v>752662</v>
      </c>
      <c r="CN62" s="29">
        <f t="shared" si="3"/>
        <v>806462</v>
      </c>
      <c r="CO62" s="29">
        <f t="shared" si="8"/>
        <v>806462</v>
      </c>
      <c r="CP62" s="27">
        <f t="shared" si="4"/>
        <v>0</v>
      </c>
      <c r="CQ62">
        <v>806462</v>
      </c>
      <c r="CR62" s="13">
        <f t="shared" si="5"/>
        <v>0</v>
      </c>
      <c r="CS62" s="18" t="s">
        <v>78</v>
      </c>
    </row>
    <row r="63" spans="1:97" x14ac:dyDescent="0.25">
      <c r="A63" s="18">
        <v>16</v>
      </c>
      <c r="B63" s="18" t="s">
        <v>24</v>
      </c>
      <c r="C63" s="18">
        <v>14021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>
        <v>14021</v>
      </c>
      <c r="BS63" s="18">
        <v>14021</v>
      </c>
      <c r="BT63" s="18">
        <v>330</v>
      </c>
      <c r="BU63" s="18">
        <v>4626930</v>
      </c>
      <c r="BV63" s="18">
        <v>350</v>
      </c>
      <c r="BW63" s="18">
        <v>4907350</v>
      </c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20">
        <f t="shared" si="9"/>
        <v>330</v>
      </c>
      <c r="CK63" s="20">
        <f t="shared" si="10"/>
        <v>350</v>
      </c>
      <c r="CL63" s="29">
        <f t="shared" si="2"/>
        <v>4626930</v>
      </c>
      <c r="CN63" s="29">
        <f t="shared" si="3"/>
        <v>4907350</v>
      </c>
      <c r="CO63" s="29">
        <f t="shared" si="8"/>
        <v>4907350</v>
      </c>
      <c r="CP63" s="27">
        <f t="shared" si="4"/>
        <v>0</v>
      </c>
      <c r="CQ63">
        <v>4907350</v>
      </c>
      <c r="CR63" s="13">
        <f t="shared" si="5"/>
        <v>0</v>
      </c>
      <c r="CS63" s="18" t="s">
        <v>79</v>
      </c>
    </row>
    <row r="64" spans="1:97" x14ac:dyDescent="0.25">
      <c r="A64" s="18">
        <v>16</v>
      </c>
      <c r="B64" s="18" t="s">
        <v>25</v>
      </c>
      <c r="C64" s="18">
        <v>341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>
        <v>341</v>
      </c>
      <c r="BS64" s="18">
        <v>341</v>
      </c>
      <c r="BT64" s="18">
        <v>330</v>
      </c>
      <c r="BU64" s="18">
        <v>112530</v>
      </c>
      <c r="BV64" s="18">
        <v>350</v>
      </c>
      <c r="BW64" s="18">
        <v>119350</v>
      </c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20">
        <f t="shared" si="9"/>
        <v>330</v>
      </c>
      <c r="CK64" s="20">
        <f t="shared" si="10"/>
        <v>350</v>
      </c>
      <c r="CL64" s="29">
        <f t="shared" si="2"/>
        <v>112530</v>
      </c>
      <c r="CN64" s="29">
        <f t="shared" si="3"/>
        <v>119350</v>
      </c>
      <c r="CO64" s="29">
        <f t="shared" si="8"/>
        <v>119350</v>
      </c>
      <c r="CP64" s="27">
        <f t="shared" si="4"/>
        <v>0</v>
      </c>
      <c r="CQ64">
        <v>119350</v>
      </c>
      <c r="CR64" s="13">
        <f t="shared" si="5"/>
        <v>0</v>
      </c>
      <c r="CS64" s="18" t="s">
        <v>79</v>
      </c>
    </row>
    <row r="65" spans="1:97" x14ac:dyDescent="0.25">
      <c r="A65" s="18">
        <v>17</v>
      </c>
      <c r="B65" s="18" t="s">
        <v>24</v>
      </c>
      <c r="C65" s="18">
        <v>1380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>
        <v>1380</v>
      </c>
      <c r="BS65" s="18">
        <v>1380</v>
      </c>
      <c r="BT65" s="18">
        <v>330</v>
      </c>
      <c r="BU65" s="18">
        <v>455400</v>
      </c>
      <c r="BV65" s="18">
        <v>350</v>
      </c>
      <c r="BW65" s="18">
        <v>483000</v>
      </c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20">
        <f t="shared" si="9"/>
        <v>330</v>
      </c>
      <c r="CK65" s="20">
        <f t="shared" si="10"/>
        <v>350</v>
      </c>
      <c r="CL65" s="29">
        <f t="shared" si="2"/>
        <v>455400</v>
      </c>
      <c r="CN65" s="29">
        <f t="shared" si="3"/>
        <v>483000</v>
      </c>
      <c r="CO65" s="29">
        <f t="shared" si="8"/>
        <v>483000</v>
      </c>
      <c r="CP65" s="27">
        <f t="shared" si="4"/>
        <v>0</v>
      </c>
      <c r="CQ65">
        <v>483000</v>
      </c>
      <c r="CR65" s="13">
        <f t="shared" si="5"/>
        <v>0</v>
      </c>
      <c r="CS65" s="18" t="s">
        <v>79</v>
      </c>
    </row>
    <row r="66" spans="1:97" x14ac:dyDescent="0.25">
      <c r="A66" s="18">
        <v>17</v>
      </c>
      <c r="B66" s="18" t="s">
        <v>25</v>
      </c>
      <c r="C66" s="18">
        <v>39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>
        <v>39</v>
      </c>
      <c r="BS66" s="18">
        <v>39</v>
      </c>
      <c r="BT66" s="18">
        <v>330</v>
      </c>
      <c r="BU66" s="18">
        <v>12870</v>
      </c>
      <c r="BV66" s="18">
        <v>350</v>
      </c>
      <c r="BW66" s="18">
        <v>13650</v>
      </c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20">
        <f t="shared" si="9"/>
        <v>330</v>
      </c>
      <c r="CK66" s="20">
        <f t="shared" si="10"/>
        <v>350</v>
      </c>
      <c r="CL66" s="29">
        <f t="shared" si="2"/>
        <v>12870</v>
      </c>
      <c r="CN66" s="29">
        <f t="shared" si="3"/>
        <v>13650</v>
      </c>
      <c r="CO66" s="29">
        <f t="shared" si="8"/>
        <v>13650</v>
      </c>
      <c r="CP66" s="27">
        <f t="shared" si="4"/>
        <v>0</v>
      </c>
      <c r="CQ66">
        <v>13650</v>
      </c>
      <c r="CR66" s="13">
        <f t="shared" si="5"/>
        <v>0</v>
      </c>
      <c r="CS66" s="18" t="s">
        <v>79</v>
      </c>
    </row>
    <row r="67" spans="1:97" x14ac:dyDescent="0.25">
      <c r="A67" s="18">
        <v>18</v>
      </c>
      <c r="B67" s="18" t="s">
        <v>24</v>
      </c>
      <c r="C67" s="18">
        <v>916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>
        <v>916</v>
      </c>
      <c r="BS67" s="18">
        <v>916</v>
      </c>
      <c r="BT67" s="18">
        <v>330</v>
      </c>
      <c r="BU67" s="18">
        <v>302280</v>
      </c>
      <c r="BV67" s="18">
        <v>350</v>
      </c>
      <c r="BW67" s="18">
        <v>320600</v>
      </c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20">
        <f t="shared" si="9"/>
        <v>330</v>
      </c>
      <c r="CK67" s="20">
        <f t="shared" si="10"/>
        <v>350</v>
      </c>
      <c r="CL67" s="29">
        <f t="shared" si="2"/>
        <v>302280</v>
      </c>
      <c r="CN67" s="29">
        <f t="shared" ref="CN67:CN130" si="11">MIN(I67,O67,AA67,AG67,AM67,AS67,AY67,BE67,BK67,BQ67,BW67,CC67,CI67,U67)</f>
        <v>320600</v>
      </c>
      <c r="CO67" s="29">
        <f t="shared" si="8"/>
        <v>320600</v>
      </c>
      <c r="CP67" s="27">
        <f t="shared" si="4"/>
        <v>0</v>
      </c>
      <c r="CQ67">
        <v>320600</v>
      </c>
      <c r="CR67" s="13">
        <f t="shared" si="5"/>
        <v>0</v>
      </c>
      <c r="CS67" s="18" t="s">
        <v>79</v>
      </c>
    </row>
    <row r="68" spans="1:97" x14ac:dyDescent="0.25">
      <c r="A68" s="18">
        <v>18</v>
      </c>
      <c r="B68" s="18" t="s">
        <v>25</v>
      </c>
      <c r="C68" s="18">
        <v>28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>
        <v>28</v>
      </c>
      <c r="BS68" s="18">
        <v>28</v>
      </c>
      <c r="BT68" s="18">
        <v>330</v>
      </c>
      <c r="BU68" s="18">
        <v>9240</v>
      </c>
      <c r="BV68" s="18">
        <v>350</v>
      </c>
      <c r="BW68" s="18">
        <v>9800</v>
      </c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20">
        <f t="shared" si="9"/>
        <v>330</v>
      </c>
      <c r="CK68" s="20">
        <f t="shared" si="10"/>
        <v>350</v>
      </c>
      <c r="CL68" s="29">
        <f t="shared" ref="CL68:CL131" si="12">MIN(G68,M68,Y68,AE68,AK68,AQ68,AW68,BC68,BI68,BO68,BU68,CA68,CG68,S68)</f>
        <v>9240</v>
      </c>
      <c r="CN68" s="29">
        <f t="shared" si="11"/>
        <v>9800</v>
      </c>
      <c r="CO68" s="29">
        <f t="shared" si="8"/>
        <v>9800</v>
      </c>
      <c r="CP68" s="27">
        <f t="shared" ref="CP68:CP131" si="13">+CN68-CO68</f>
        <v>0</v>
      </c>
      <c r="CQ68">
        <v>9800</v>
      </c>
      <c r="CR68" s="13">
        <f t="shared" ref="CR68:CR131" si="14">+CN68-CQ68</f>
        <v>0</v>
      </c>
      <c r="CS68" s="18" t="s">
        <v>79</v>
      </c>
    </row>
    <row r="69" spans="1:97" x14ac:dyDescent="0.25">
      <c r="A69" s="18">
        <v>19</v>
      </c>
      <c r="B69" s="18" t="s">
        <v>24</v>
      </c>
      <c r="C69" s="18">
        <v>772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>
        <v>772</v>
      </c>
      <c r="BS69" s="18">
        <v>772</v>
      </c>
      <c r="BT69" s="18">
        <v>330</v>
      </c>
      <c r="BU69" s="18">
        <v>254760</v>
      </c>
      <c r="BV69" s="18">
        <v>350</v>
      </c>
      <c r="BW69" s="18">
        <v>270200</v>
      </c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20">
        <f t="shared" si="9"/>
        <v>330</v>
      </c>
      <c r="CK69" s="20">
        <f t="shared" si="10"/>
        <v>350</v>
      </c>
      <c r="CL69" s="29">
        <f t="shared" si="12"/>
        <v>254760</v>
      </c>
      <c r="CN69" s="29">
        <f t="shared" si="11"/>
        <v>270200</v>
      </c>
      <c r="CO69" s="29">
        <f t="shared" si="8"/>
        <v>270200</v>
      </c>
      <c r="CP69" s="27">
        <f t="shared" si="13"/>
        <v>0</v>
      </c>
      <c r="CQ69">
        <v>270200</v>
      </c>
      <c r="CR69" s="13">
        <f t="shared" si="14"/>
        <v>0</v>
      </c>
      <c r="CS69" s="18" t="s">
        <v>79</v>
      </c>
    </row>
    <row r="70" spans="1:97" x14ac:dyDescent="0.25">
      <c r="A70" s="18">
        <v>19</v>
      </c>
      <c r="B70" s="18" t="s">
        <v>25</v>
      </c>
      <c r="C70" s="18">
        <v>21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>
        <v>21</v>
      </c>
      <c r="BS70" s="18">
        <v>21</v>
      </c>
      <c r="BT70" s="18">
        <v>330</v>
      </c>
      <c r="BU70" s="18">
        <v>6930</v>
      </c>
      <c r="BV70" s="18">
        <v>350</v>
      </c>
      <c r="BW70" s="18">
        <v>7350</v>
      </c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20">
        <f t="shared" si="9"/>
        <v>330</v>
      </c>
      <c r="CK70" s="20">
        <f t="shared" si="10"/>
        <v>350</v>
      </c>
      <c r="CL70" s="29">
        <f t="shared" si="12"/>
        <v>6930</v>
      </c>
      <c r="CN70" s="29">
        <f t="shared" si="11"/>
        <v>7350</v>
      </c>
      <c r="CO70" s="29">
        <f t="shared" si="8"/>
        <v>7350</v>
      </c>
      <c r="CP70" s="27">
        <f t="shared" si="13"/>
        <v>0</v>
      </c>
      <c r="CQ70">
        <v>7350</v>
      </c>
      <c r="CR70" s="13">
        <f t="shared" si="14"/>
        <v>0</v>
      </c>
      <c r="CS70" s="18" t="s">
        <v>79</v>
      </c>
    </row>
    <row r="71" spans="1:97" x14ac:dyDescent="0.25">
      <c r="A71" s="18">
        <v>20</v>
      </c>
      <c r="B71" s="18" t="s">
        <v>24</v>
      </c>
      <c r="C71" s="18">
        <v>585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>
        <v>585</v>
      </c>
      <c r="BS71" s="18">
        <v>585</v>
      </c>
      <c r="BT71" s="18">
        <v>330</v>
      </c>
      <c r="BU71" s="18">
        <v>193050</v>
      </c>
      <c r="BV71" s="18">
        <v>350</v>
      </c>
      <c r="BW71" s="18">
        <v>204750</v>
      </c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20">
        <f t="shared" si="9"/>
        <v>330</v>
      </c>
      <c r="CK71" s="20">
        <f t="shared" si="10"/>
        <v>350</v>
      </c>
      <c r="CL71" s="29">
        <f t="shared" si="12"/>
        <v>193050</v>
      </c>
      <c r="CN71" s="29">
        <f t="shared" si="11"/>
        <v>204750</v>
      </c>
      <c r="CO71" s="29">
        <f t="shared" si="8"/>
        <v>204750</v>
      </c>
      <c r="CP71" s="27">
        <f t="shared" si="13"/>
        <v>0</v>
      </c>
      <c r="CQ71">
        <v>204750</v>
      </c>
      <c r="CR71" s="13">
        <f t="shared" si="14"/>
        <v>0</v>
      </c>
      <c r="CS71" s="18" t="s">
        <v>79</v>
      </c>
    </row>
    <row r="72" spans="1:97" x14ac:dyDescent="0.25">
      <c r="A72" s="18">
        <v>20</v>
      </c>
      <c r="B72" s="18" t="s">
        <v>25</v>
      </c>
      <c r="C72" s="18">
        <v>18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>
        <v>18</v>
      </c>
      <c r="BS72" s="18">
        <v>18</v>
      </c>
      <c r="BT72" s="18">
        <v>330</v>
      </c>
      <c r="BU72" s="18">
        <v>5940</v>
      </c>
      <c r="BV72" s="18">
        <v>350</v>
      </c>
      <c r="BW72" s="18">
        <v>6300</v>
      </c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20">
        <f t="shared" si="9"/>
        <v>330</v>
      </c>
      <c r="CK72" s="20">
        <f t="shared" si="10"/>
        <v>350</v>
      </c>
      <c r="CL72" s="29">
        <f t="shared" si="12"/>
        <v>5940</v>
      </c>
      <c r="CN72" s="29">
        <f t="shared" si="11"/>
        <v>6300</v>
      </c>
      <c r="CO72" s="29">
        <f t="shared" si="8"/>
        <v>6300</v>
      </c>
      <c r="CP72" s="27">
        <f t="shared" si="13"/>
        <v>0</v>
      </c>
      <c r="CQ72">
        <v>6300</v>
      </c>
      <c r="CR72" s="13">
        <f t="shared" si="14"/>
        <v>0</v>
      </c>
      <c r="CS72" s="18" t="s">
        <v>79</v>
      </c>
    </row>
    <row r="73" spans="1:97" x14ac:dyDescent="0.25">
      <c r="A73" s="18">
        <v>21</v>
      </c>
      <c r="B73" s="18" t="s">
        <v>24</v>
      </c>
      <c r="C73" s="18">
        <v>221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>
        <v>221</v>
      </c>
      <c r="BS73" s="18">
        <v>221</v>
      </c>
      <c r="BT73" s="18">
        <v>330</v>
      </c>
      <c r="BU73" s="18">
        <v>72930</v>
      </c>
      <c r="BV73" s="18">
        <v>350</v>
      </c>
      <c r="BW73" s="18">
        <v>77350</v>
      </c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20">
        <f t="shared" si="9"/>
        <v>330</v>
      </c>
      <c r="CK73" s="20">
        <f t="shared" si="10"/>
        <v>350</v>
      </c>
      <c r="CL73" s="29">
        <f t="shared" si="12"/>
        <v>72930</v>
      </c>
      <c r="CN73" s="29">
        <f t="shared" si="11"/>
        <v>77350</v>
      </c>
      <c r="CO73" s="29">
        <f t="shared" si="8"/>
        <v>77350</v>
      </c>
      <c r="CP73" s="27">
        <f t="shared" si="13"/>
        <v>0</v>
      </c>
      <c r="CQ73">
        <v>77350</v>
      </c>
      <c r="CR73" s="13">
        <f t="shared" si="14"/>
        <v>0</v>
      </c>
      <c r="CS73" s="18" t="s">
        <v>79</v>
      </c>
    </row>
    <row r="74" spans="1:97" x14ac:dyDescent="0.25">
      <c r="A74" s="18">
        <v>21</v>
      </c>
      <c r="B74" s="18" t="s">
        <v>25</v>
      </c>
      <c r="C74" s="18">
        <v>10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>
        <v>10</v>
      </c>
      <c r="BS74" s="18">
        <v>10</v>
      </c>
      <c r="BT74" s="18">
        <v>330</v>
      </c>
      <c r="BU74" s="18">
        <v>3300</v>
      </c>
      <c r="BV74" s="18">
        <v>350</v>
      </c>
      <c r="BW74" s="18">
        <v>3500</v>
      </c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20">
        <f t="shared" si="9"/>
        <v>330</v>
      </c>
      <c r="CK74" s="20">
        <f t="shared" si="10"/>
        <v>350</v>
      </c>
      <c r="CL74" s="29">
        <f t="shared" si="12"/>
        <v>3300</v>
      </c>
      <c r="CN74" s="29">
        <f t="shared" si="11"/>
        <v>3500</v>
      </c>
      <c r="CO74" s="29">
        <f t="shared" si="8"/>
        <v>3500</v>
      </c>
      <c r="CP74" s="27">
        <f t="shared" si="13"/>
        <v>0</v>
      </c>
      <c r="CQ74">
        <v>3500</v>
      </c>
      <c r="CR74" s="13">
        <f t="shared" si="14"/>
        <v>0</v>
      </c>
      <c r="CS74" s="18" t="s">
        <v>79</v>
      </c>
    </row>
    <row r="75" spans="1:97" x14ac:dyDescent="0.25">
      <c r="A75" s="18">
        <v>22</v>
      </c>
      <c r="B75" s="18" t="s">
        <v>24</v>
      </c>
      <c r="C75" s="18">
        <v>110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>
        <v>110</v>
      </c>
      <c r="BS75" s="18">
        <v>110</v>
      </c>
      <c r="BT75" s="18">
        <v>330</v>
      </c>
      <c r="BU75" s="18">
        <v>36300</v>
      </c>
      <c r="BV75" s="18">
        <v>350</v>
      </c>
      <c r="BW75" s="18">
        <v>38500</v>
      </c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20">
        <f t="shared" si="9"/>
        <v>330</v>
      </c>
      <c r="CK75" s="20">
        <f t="shared" si="10"/>
        <v>350</v>
      </c>
      <c r="CL75" s="29">
        <f t="shared" si="12"/>
        <v>36300</v>
      </c>
      <c r="CN75" s="29">
        <f t="shared" si="11"/>
        <v>38500</v>
      </c>
      <c r="CO75" s="29">
        <f t="shared" si="8"/>
        <v>38500</v>
      </c>
      <c r="CP75" s="27">
        <f t="shared" si="13"/>
        <v>0</v>
      </c>
      <c r="CQ75">
        <v>38500</v>
      </c>
      <c r="CR75" s="13">
        <f t="shared" si="14"/>
        <v>0</v>
      </c>
      <c r="CS75" s="18" t="s">
        <v>79</v>
      </c>
    </row>
    <row r="76" spans="1:97" x14ac:dyDescent="0.25">
      <c r="A76" s="18">
        <v>22</v>
      </c>
      <c r="B76" s="18" t="s">
        <v>25</v>
      </c>
      <c r="C76" s="18">
        <v>5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>
        <v>5</v>
      </c>
      <c r="BS76" s="18">
        <v>5</v>
      </c>
      <c r="BT76" s="18">
        <v>330</v>
      </c>
      <c r="BU76" s="18">
        <v>1650</v>
      </c>
      <c r="BV76" s="18">
        <v>350</v>
      </c>
      <c r="BW76" s="18">
        <v>1750</v>
      </c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20">
        <f t="shared" si="9"/>
        <v>330</v>
      </c>
      <c r="CK76" s="20">
        <f t="shared" si="10"/>
        <v>350</v>
      </c>
      <c r="CL76" s="29">
        <f t="shared" si="12"/>
        <v>1650</v>
      </c>
      <c r="CN76" s="29">
        <f t="shared" si="11"/>
        <v>1750</v>
      </c>
      <c r="CO76" s="29">
        <f t="shared" si="8"/>
        <v>1750</v>
      </c>
      <c r="CP76" s="27">
        <f t="shared" si="13"/>
        <v>0</v>
      </c>
      <c r="CQ76">
        <v>1750</v>
      </c>
      <c r="CR76" s="13">
        <f t="shared" si="14"/>
        <v>0</v>
      </c>
      <c r="CS76" s="18" t="s">
        <v>79</v>
      </c>
    </row>
    <row r="77" spans="1:97" x14ac:dyDescent="0.25">
      <c r="A77" s="18">
        <v>23</v>
      </c>
      <c r="B77" s="18" t="s">
        <v>24</v>
      </c>
      <c r="C77" s="18">
        <v>110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>
        <v>110</v>
      </c>
      <c r="BS77" s="18">
        <v>110</v>
      </c>
      <c r="BT77" s="18">
        <v>330</v>
      </c>
      <c r="BU77" s="18">
        <v>36300</v>
      </c>
      <c r="BV77" s="18">
        <v>350</v>
      </c>
      <c r="BW77" s="18">
        <v>38500</v>
      </c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20">
        <f t="shared" si="9"/>
        <v>330</v>
      </c>
      <c r="CK77" s="20">
        <f t="shared" si="10"/>
        <v>350</v>
      </c>
      <c r="CL77" s="29">
        <f t="shared" si="12"/>
        <v>36300</v>
      </c>
      <c r="CN77" s="29">
        <f t="shared" si="11"/>
        <v>38500</v>
      </c>
      <c r="CO77" s="29">
        <f t="shared" si="8"/>
        <v>38500</v>
      </c>
      <c r="CP77" s="27">
        <f t="shared" si="13"/>
        <v>0</v>
      </c>
      <c r="CQ77">
        <v>38500</v>
      </c>
      <c r="CR77" s="13">
        <f t="shared" si="14"/>
        <v>0</v>
      </c>
      <c r="CS77" s="18" t="s">
        <v>79</v>
      </c>
    </row>
    <row r="78" spans="1:97" x14ac:dyDescent="0.25">
      <c r="A78" s="18">
        <v>23</v>
      </c>
      <c r="B78" s="18" t="s">
        <v>25</v>
      </c>
      <c r="C78" s="18">
        <v>5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>
        <v>5</v>
      </c>
      <c r="BS78" s="18">
        <v>5</v>
      </c>
      <c r="BT78" s="18">
        <v>330</v>
      </c>
      <c r="BU78" s="18">
        <v>1650</v>
      </c>
      <c r="BV78" s="18">
        <v>350</v>
      </c>
      <c r="BW78" s="18">
        <v>1750</v>
      </c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20">
        <f t="shared" si="9"/>
        <v>330</v>
      </c>
      <c r="CK78" s="20">
        <f t="shared" si="10"/>
        <v>350</v>
      </c>
      <c r="CL78" s="29">
        <f t="shared" si="12"/>
        <v>1650</v>
      </c>
      <c r="CN78" s="29">
        <f t="shared" si="11"/>
        <v>1750</v>
      </c>
      <c r="CO78" s="29">
        <f t="shared" si="8"/>
        <v>1750</v>
      </c>
      <c r="CP78" s="27">
        <f t="shared" si="13"/>
        <v>0</v>
      </c>
      <c r="CQ78">
        <v>1750</v>
      </c>
      <c r="CR78" s="13">
        <f t="shared" si="14"/>
        <v>0</v>
      </c>
      <c r="CS78" s="18" t="s">
        <v>79</v>
      </c>
    </row>
    <row r="79" spans="1:97" x14ac:dyDescent="0.25">
      <c r="A79" s="18">
        <v>24</v>
      </c>
      <c r="B79" s="18" t="s">
        <v>24</v>
      </c>
      <c r="C79" s="18">
        <v>110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>
        <v>110</v>
      </c>
      <c r="BS79" s="18">
        <v>110</v>
      </c>
      <c r="BT79" s="18">
        <v>330</v>
      </c>
      <c r="BU79" s="18">
        <v>36300</v>
      </c>
      <c r="BV79" s="18">
        <v>350</v>
      </c>
      <c r="BW79" s="18">
        <v>38500</v>
      </c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20">
        <f t="shared" si="9"/>
        <v>330</v>
      </c>
      <c r="CK79" s="20">
        <f t="shared" si="10"/>
        <v>350</v>
      </c>
      <c r="CL79" s="29">
        <f t="shared" si="12"/>
        <v>36300</v>
      </c>
      <c r="CN79" s="29">
        <f t="shared" si="11"/>
        <v>38500</v>
      </c>
      <c r="CO79" s="29">
        <f t="shared" si="8"/>
        <v>38500</v>
      </c>
      <c r="CP79" s="27">
        <f t="shared" si="13"/>
        <v>0</v>
      </c>
      <c r="CQ79">
        <v>38500</v>
      </c>
      <c r="CR79" s="13">
        <f t="shared" si="14"/>
        <v>0</v>
      </c>
      <c r="CS79" s="18" t="s">
        <v>79</v>
      </c>
    </row>
    <row r="80" spans="1:97" x14ac:dyDescent="0.25">
      <c r="A80" s="18">
        <v>24</v>
      </c>
      <c r="B80" s="18" t="s">
        <v>25</v>
      </c>
      <c r="C80" s="18">
        <v>5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>
        <v>5</v>
      </c>
      <c r="BS80" s="18">
        <v>5</v>
      </c>
      <c r="BT80" s="18">
        <v>330</v>
      </c>
      <c r="BU80" s="18">
        <v>1650</v>
      </c>
      <c r="BV80" s="18">
        <v>350</v>
      </c>
      <c r="BW80" s="18">
        <v>1750</v>
      </c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20">
        <f t="shared" si="9"/>
        <v>330</v>
      </c>
      <c r="CK80" s="20">
        <f t="shared" si="10"/>
        <v>350</v>
      </c>
      <c r="CL80" s="29">
        <f t="shared" si="12"/>
        <v>1650</v>
      </c>
      <c r="CN80" s="29">
        <f t="shared" si="11"/>
        <v>1750</v>
      </c>
      <c r="CO80" s="29">
        <f t="shared" si="8"/>
        <v>1750</v>
      </c>
      <c r="CP80" s="27">
        <f t="shared" si="13"/>
        <v>0</v>
      </c>
      <c r="CQ80">
        <v>1750</v>
      </c>
      <c r="CR80" s="13">
        <f t="shared" si="14"/>
        <v>0</v>
      </c>
      <c r="CS80" s="18" t="s">
        <v>79</v>
      </c>
    </row>
    <row r="81" spans="1:97" x14ac:dyDescent="0.25">
      <c r="A81" s="18">
        <v>25</v>
      </c>
      <c r="B81" s="18" t="s">
        <v>24</v>
      </c>
      <c r="C81" s="18">
        <v>110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>
        <v>110</v>
      </c>
      <c r="BS81" s="18">
        <v>110</v>
      </c>
      <c r="BT81" s="18">
        <v>330</v>
      </c>
      <c r="BU81" s="18">
        <v>36300</v>
      </c>
      <c r="BV81" s="18">
        <v>350</v>
      </c>
      <c r="BW81" s="18">
        <v>38500</v>
      </c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20">
        <f t="shared" si="9"/>
        <v>330</v>
      </c>
      <c r="CK81" s="20">
        <f t="shared" si="10"/>
        <v>350</v>
      </c>
      <c r="CL81" s="29">
        <f t="shared" si="12"/>
        <v>36300</v>
      </c>
      <c r="CN81" s="29">
        <f t="shared" si="11"/>
        <v>38500</v>
      </c>
      <c r="CO81" s="29">
        <f t="shared" si="8"/>
        <v>38500</v>
      </c>
      <c r="CP81" s="27">
        <f t="shared" si="13"/>
        <v>0</v>
      </c>
      <c r="CQ81">
        <v>38500</v>
      </c>
      <c r="CR81" s="13">
        <f t="shared" si="14"/>
        <v>0</v>
      </c>
      <c r="CS81" s="18" t="s">
        <v>79</v>
      </c>
    </row>
    <row r="82" spans="1:97" x14ac:dyDescent="0.25">
      <c r="A82" s="18">
        <v>25</v>
      </c>
      <c r="B82" s="18" t="s">
        <v>25</v>
      </c>
      <c r="C82" s="18">
        <v>5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>
        <v>5</v>
      </c>
      <c r="BS82" s="18">
        <v>5</v>
      </c>
      <c r="BT82" s="18">
        <v>330</v>
      </c>
      <c r="BU82" s="18">
        <v>1650</v>
      </c>
      <c r="BV82" s="18">
        <v>350</v>
      </c>
      <c r="BW82" s="18">
        <v>1750</v>
      </c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20">
        <f t="shared" si="9"/>
        <v>330</v>
      </c>
      <c r="CK82" s="20">
        <f t="shared" si="10"/>
        <v>350</v>
      </c>
      <c r="CL82" s="29">
        <f t="shared" si="12"/>
        <v>1650</v>
      </c>
      <c r="CN82" s="29">
        <f t="shared" si="11"/>
        <v>1750</v>
      </c>
      <c r="CO82" s="29">
        <f t="shared" si="8"/>
        <v>1750</v>
      </c>
      <c r="CP82" s="27">
        <f t="shared" si="13"/>
        <v>0</v>
      </c>
      <c r="CQ82">
        <v>1750</v>
      </c>
      <c r="CR82" s="13">
        <f t="shared" si="14"/>
        <v>0</v>
      </c>
      <c r="CS82" s="18" t="s">
        <v>79</v>
      </c>
    </row>
    <row r="83" spans="1:97" x14ac:dyDescent="0.25">
      <c r="A83" s="18">
        <v>26</v>
      </c>
      <c r="B83" s="18" t="s">
        <v>24</v>
      </c>
      <c r="C83" s="18">
        <v>13624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>
        <v>13624</v>
      </c>
      <c r="AU83" s="18">
        <v>13624</v>
      </c>
      <c r="AV83" s="18">
        <v>240</v>
      </c>
      <c r="AW83" s="18">
        <v>3269760</v>
      </c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>
        <v>13624</v>
      </c>
      <c r="BY83" s="18">
        <v>13624</v>
      </c>
      <c r="BZ83" s="18">
        <v>267</v>
      </c>
      <c r="CA83" s="18">
        <v>3637608</v>
      </c>
      <c r="CB83" s="18">
        <v>333.75</v>
      </c>
      <c r="CC83" s="18">
        <v>4547010</v>
      </c>
      <c r="CD83" s="18"/>
      <c r="CE83" s="18"/>
      <c r="CF83" s="18"/>
      <c r="CG83" s="18"/>
      <c r="CH83" s="18"/>
      <c r="CI83" s="18"/>
      <c r="CJ83" s="20">
        <f t="shared" si="9"/>
        <v>240</v>
      </c>
      <c r="CK83" s="20">
        <f t="shared" si="10"/>
        <v>333.75</v>
      </c>
      <c r="CL83" s="29">
        <f t="shared" si="12"/>
        <v>3269760</v>
      </c>
      <c r="CM83" t="s">
        <v>80</v>
      </c>
      <c r="CN83" s="29">
        <f t="shared" si="11"/>
        <v>4547010</v>
      </c>
      <c r="CO83" s="29">
        <f t="shared" si="8"/>
        <v>4547010</v>
      </c>
      <c r="CP83" s="27">
        <f t="shared" si="13"/>
        <v>0</v>
      </c>
      <c r="CQ83">
        <v>4547010</v>
      </c>
      <c r="CR83" s="13">
        <f t="shared" si="14"/>
        <v>0</v>
      </c>
      <c r="CS83" s="18" t="s">
        <v>71</v>
      </c>
    </row>
    <row r="84" spans="1:97" x14ac:dyDescent="0.25">
      <c r="A84" s="18">
        <v>26</v>
      </c>
      <c r="B84" s="18" t="s">
        <v>25</v>
      </c>
      <c r="C84" s="18">
        <v>331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>
        <v>331</v>
      </c>
      <c r="AU84" s="18">
        <v>331</v>
      </c>
      <c r="AV84" s="18">
        <v>280</v>
      </c>
      <c r="AW84" s="18">
        <v>92680</v>
      </c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>
        <v>331</v>
      </c>
      <c r="BY84" s="18">
        <v>331</v>
      </c>
      <c r="BZ84" s="18">
        <v>300</v>
      </c>
      <c r="CA84" s="18">
        <v>99300</v>
      </c>
      <c r="CB84" s="18">
        <v>375</v>
      </c>
      <c r="CC84" s="18">
        <v>124125</v>
      </c>
      <c r="CD84" s="18"/>
      <c r="CE84" s="18"/>
      <c r="CF84" s="18"/>
      <c r="CG84" s="18"/>
      <c r="CH84" s="18"/>
      <c r="CI84" s="18"/>
      <c r="CJ84" s="20">
        <f t="shared" si="9"/>
        <v>280</v>
      </c>
      <c r="CK84" s="20">
        <f t="shared" si="10"/>
        <v>375</v>
      </c>
      <c r="CL84" s="29">
        <f t="shared" si="12"/>
        <v>92680</v>
      </c>
      <c r="CM84" t="s">
        <v>80</v>
      </c>
      <c r="CN84" s="29">
        <f t="shared" si="11"/>
        <v>124125</v>
      </c>
      <c r="CO84" s="29">
        <f t="shared" si="8"/>
        <v>124125</v>
      </c>
      <c r="CP84" s="27">
        <f t="shared" si="13"/>
        <v>0</v>
      </c>
      <c r="CQ84">
        <v>124125</v>
      </c>
      <c r="CR84" s="13">
        <f t="shared" si="14"/>
        <v>0</v>
      </c>
      <c r="CS84" s="18" t="s">
        <v>71</v>
      </c>
    </row>
    <row r="85" spans="1:97" x14ac:dyDescent="0.25">
      <c r="A85" s="18">
        <v>27</v>
      </c>
      <c r="B85" s="18" t="s">
        <v>24</v>
      </c>
      <c r="C85" s="18">
        <v>3246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20">
        <f t="shared" si="9"/>
        <v>0</v>
      </c>
      <c r="CK85" s="20">
        <f t="shared" si="10"/>
        <v>0</v>
      </c>
      <c r="CL85" s="29">
        <f t="shared" si="12"/>
        <v>0</v>
      </c>
      <c r="CM85" t="s">
        <v>81</v>
      </c>
      <c r="CN85" s="29">
        <f t="shared" si="11"/>
        <v>0</v>
      </c>
      <c r="CO85" s="29"/>
      <c r="CP85" s="27">
        <f t="shared" si="13"/>
        <v>0</v>
      </c>
      <c r="CQ85">
        <v>0</v>
      </c>
      <c r="CR85" s="13">
        <f t="shared" si="14"/>
        <v>0</v>
      </c>
      <c r="CS85" s="18" t="s">
        <v>77</v>
      </c>
    </row>
    <row r="86" spans="1:97" x14ac:dyDescent="0.25">
      <c r="A86" s="18">
        <v>27</v>
      </c>
      <c r="B86" s="18" t="s">
        <v>25</v>
      </c>
      <c r="C86" s="18">
        <v>84</v>
      </c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20">
        <f t="shared" si="9"/>
        <v>0</v>
      </c>
      <c r="CK86" s="20">
        <f t="shared" si="10"/>
        <v>0</v>
      </c>
      <c r="CL86" s="29">
        <f t="shared" si="12"/>
        <v>0</v>
      </c>
      <c r="CM86" t="s">
        <v>81</v>
      </c>
      <c r="CN86" s="29">
        <f t="shared" si="11"/>
        <v>0</v>
      </c>
      <c r="CO86" s="29"/>
      <c r="CP86" s="27">
        <f t="shared" si="13"/>
        <v>0</v>
      </c>
      <c r="CQ86">
        <v>0</v>
      </c>
      <c r="CR86" s="13">
        <f t="shared" si="14"/>
        <v>0</v>
      </c>
      <c r="CS86" s="18" t="s">
        <v>77</v>
      </c>
    </row>
    <row r="87" spans="1:97" x14ac:dyDescent="0.25">
      <c r="A87" s="18">
        <v>28</v>
      </c>
      <c r="B87" s="18" t="s">
        <v>24</v>
      </c>
      <c r="C87" s="18">
        <v>3135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20">
        <f t="shared" si="9"/>
        <v>0</v>
      </c>
      <c r="CK87" s="20">
        <f t="shared" si="10"/>
        <v>0</v>
      </c>
      <c r="CL87" s="29">
        <f t="shared" si="12"/>
        <v>0</v>
      </c>
      <c r="CN87" s="29">
        <f t="shared" si="11"/>
        <v>0</v>
      </c>
      <c r="CO87" s="29">
        <f t="shared" ref="CO87:CO92" si="15">+C87*CK87</f>
        <v>0</v>
      </c>
      <c r="CP87" s="27">
        <f t="shared" si="13"/>
        <v>0</v>
      </c>
      <c r="CQ87">
        <v>1097250</v>
      </c>
      <c r="CR87" s="13">
        <f t="shared" si="14"/>
        <v>-1097250</v>
      </c>
      <c r="CS87" s="18" t="s">
        <v>89</v>
      </c>
    </row>
    <row r="88" spans="1:97" x14ac:dyDescent="0.25">
      <c r="A88" s="18">
        <v>28</v>
      </c>
      <c r="B88" s="18" t="s">
        <v>25</v>
      </c>
      <c r="C88" s="18">
        <v>77</v>
      </c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20">
        <f t="shared" si="9"/>
        <v>0</v>
      </c>
      <c r="CK88" s="20">
        <f t="shared" si="10"/>
        <v>0</v>
      </c>
      <c r="CL88" s="29">
        <f t="shared" si="12"/>
        <v>0</v>
      </c>
      <c r="CN88" s="29">
        <f t="shared" si="11"/>
        <v>0</v>
      </c>
      <c r="CO88" s="29">
        <f t="shared" si="15"/>
        <v>0</v>
      </c>
      <c r="CP88" s="27">
        <f t="shared" si="13"/>
        <v>0</v>
      </c>
      <c r="CQ88">
        <v>26180</v>
      </c>
      <c r="CR88" s="13">
        <f t="shared" si="14"/>
        <v>-26180</v>
      </c>
      <c r="CS88" s="18" t="s">
        <v>89</v>
      </c>
    </row>
    <row r="89" spans="1:97" x14ac:dyDescent="0.25">
      <c r="A89" s="18">
        <v>29</v>
      </c>
      <c r="B89" s="18" t="s">
        <v>24</v>
      </c>
      <c r="C89" s="23">
        <v>2926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20"/>
      <c r="CK89" s="20"/>
      <c r="CL89" s="29">
        <f t="shared" si="12"/>
        <v>0</v>
      </c>
      <c r="CN89" s="29">
        <f t="shared" si="11"/>
        <v>0</v>
      </c>
      <c r="CO89" s="29">
        <f t="shared" si="15"/>
        <v>0</v>
      </c>
      <c r="CP89" s="27">
        <f t="shared" si="13"/>
        <v>0</v>
      </c>
      <c r="CQ89">
        <v>0</v>
      </c>
      <c r="CR89" s="13">
        <f t="shared" si="14"/>
        <v>0</v>
      </c>
      <c r="CS89" s="18" t="s">
        <v>77</v>
      </c>
    </row>
    <row r="90" spans="1:97" ht="15.75" thickBot="1" x14ac:dyDescent="0.3">
      <c r="A90" s="18">
        <v>29</v>
      </c>
      <c r="B90" s="18" t="s">
        <v>25</v>
      </c>
      <c r="C90" s="26">
        <v>75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20"/>
      <c r="CK90" s="20"/>
      <c r="CL90" s="29">
        <f t="shared" si="12"/>
        <v>0</v>
      </c>
      <c r="CN90" s="29">
        <f t="shared" si="11"/>
        <v>0</v>
      </c>
      <c r="CO90" s="29">
        <f t="shared" si="15"/>
        <v>0</v>
      </c>
      <c r="CP90" s="27">
        <f t="shared" si="13"/>
        <v>0</v>
      </c>
      <c r="CQ90">
        <v>0</v>
      </c>
      <c r="CR90" s="13">
        <f t="shared" si="14"/>
        <v>0</v>
      </c>
      <c r="CS90" s="18" t="s">
        <v>77</v>
      </c>
    </row>
    <row r="91" spans="1:97" x14ac:dyDescent="0.25">
      <c r="A91" s="18">
        <v>30</v>
      </c>
      <c r="B91" s="18" t="s">
        <v>24</v>
      </c>
      <c r="C91" s="23">
        <v>2308</v>
      </c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>
        <v>2308</v>
      </c>
      <c r="AO91" s="18">
        <v>2308</v>
      </c>
      <c r="AP91" s="18">
        <v>396</v>
      </c>
      <c r="AQ91" s="18">
        <v>913968</v>
      </c>
      <c r="AR91" s="18">
        <v>400</v>
      </c>
      <c r="AS91" s="18">
        <v>923200</v>
      </c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20">
        <f t="shared" ref="CJ91:CJ122" si="16">MIN(F91,R91,X91,AD91,AJ91,AP91,AV91,BB91,BH91,BN91,BT91,BZ91,CF91,L91)</f>
        <v>396</v>
      </c>
      <c r="CK91" s="20">
        <f t="shared" ref="CK91:CK122" si="17">MIN(H91,T91,Z91,AF91,AL91,AR91,AX91,BD91,BJ91,BP91,BV91,CB91,CH91,N91)</f>
        <v>400</v>
      </c>
      <c r="CL91" s="29">
        <f t="shared" si="12"/>
        <v>913968</v>
      </c>
      <c r="CN91" s="29">
        <f t="shared" si="11"/>
        <v>923200</v>
      </c>
      <c r="CO91" s="29">
        <f t="shared" si="15"/>
        <v>923200</v>
      </c>
      <c r="CP91" s="27">
        <f t="shared" si="13"/>
        <v>0</v>
      </c>
      <c r="CQ91">
        <v>923200</v>
      </c>
      <c r="CR91" s="13">
        <f t="shared" si="14"/>
        <v>0</v>
      </c>
      <c r="CS91" s="18" t="s">
        <v>54</v>
      </c>
    </row>
    <row r="92" spans="1:97" ht="15.75" thickBot="1" x14ac:dyDescent="0.3">
      <c r="A92" s="18">
        <v>30</v>
      </c>
      <c r="B92" s="18" t="s">
        <v>25</v>
      </c>
      <c r="C92" s="26">
        <v>60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>
        <v>60</v>
      </c>
      <c r="AO92" s="18">
        <v>60</v>
      </c>
      <c r="AP92" s="18">
        <v>396</v>
      </c>
      <c r="AQ92" s="18">
        <v>23760</v>
      </c>
      <c r="AR92" s="18">
        <v>400</v>
      </c>
      <c r="AS92" s="18">
        <v>24000</v>
      </c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20">
        <f t="shared" si="16"/>
        <v>396</v>
      </c>
      <c r="CK92" s="20">
        <f t="shared" si="17"/>
        <v>400</v>
      </c>
      <c r="CL92" s="29">
        <f t="shared" si="12"/>
        <v>23760</v>
      </c>
      <c r="CN92" s="29">
        <f t="shared" si="11"/>
        <v>24000</v>
      </c>
      <c r="CO92" s="29">
        <f t="shared" si="15"/>
        <v>24000</v>
      </c>
      <c r="CP92" s="27">
        <f t="shared" si="13"/>
        <v>0</v>
      </c>
      <c r="CQ92">
        <v>24000</v>
      </c>
      <c r="CR92" s="13">
        <f t="shared" si="14"/>
        <v>0</v>
      </c>
      <c r="CS92" s="18" t="s">
        <v>54</v>
      </c>
    </row>
    <row r="93" spans="1:97" x14ac:dyDescent="0.25">
      <c r="A93" s="18">
        <v>31</v>
      </c>
      <c r="B93" s="18" t="s">
        <v>29</v>
      </c>
      <c r="C93" s="18">
        <v>2636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>
        <v>2636</v>
      </c>
      <c r="Q93" s="18">
        <v>2636</v>
      </c>
      <c r="R93" s="18">
        <v>230</v>
      </c>
      <c r="S93" s="18">
        <v>606280</v>
      </c>
      <c r="T93" s="18">
        <v>255</v>
      </c>
      <c r="U93" s="18">
        <v>672180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20">
        <f t="shared" si="16"/>
        <v>230</v>
      </c>
      <c r="CK93" s="20">
        <f t="shared" si="17"/>
        <v>255</v>
      </c>
      <c r="CL93" s="29">
        <f t="shared" si="12"/>
        <v>606280</v>
      </c>
      <c r="CN93" s="29">
        <f t="shared" si="11"/>
        <v>672180</v>
      </c>
      <c r="CO93" s="29">
        <f>+CN93</f>
        <v>672180</v>
      </c>
      <c r="CP93" s="27">
        <f t="shared" si="13"/>
        <v>0</v>
      </c>
      <c r="CQ93">
        <v>473953</v>
      </c>
      <c r="CR93" s="13">
        <f t="shared" si="14"/>
        <v>198227</v>
      </c>
      <c r="CS93" s="18" t="s">
        <v>73</v>
      </c>
    </row>
    <row r="94" spans="1:97" x14ac:dyDescent="0.25">
      <c r="A94" s="18">
        <v>31</v>
      </c>
      <c r="B94" s="18" t="s">
        <v>36</v>
      </c>
      <c r="C94" s="18">
        <v>4258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>
        <v>4258</v>
      </c>
      <c r="Q94" s="18">
        <v>4258</v>
      </c>
      <c r="R94" s="18">
        <v>26</v>
      </c>
      <c r="S94" s="18">
        <v>110708</v>
      </c>
      <c r="T94" s="18">
        <v>28</v>
      </c>
      <c r="U94" s="18">
        <v>119224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20">
        <f t="shared" si="16"/>
        <v>26</v>
      </c>
      <c r="CK94" s="20">
        <f t="shared" si="17"/>
        <v>28</v>
      </c>
      <c r="CL94" s="29">
        <f t="shared" si="12"/>
        <v>110708</v>
      </c>
      <c r="CN94" s="29">
        <f t="shared" si="11"/>
        <v>119224</v>
      </c>
      <c r="CO94" s="29">
        <f>+C94*CK94</f>
        <v>119224</v>
      </c>
      <c r="CP94" s="27">
        <f t="shared" si="13"/>
        <v>0</v>
      </c>
      <c r="CQ94">
        <v>119224</v>
      </c>
      <c r="CR94" s="13">
        <f t="shared" si="14"/>
        <v>0</v>
      </c>
      <c r="CS94" s="18" t="s">
        <v>73</v>
      </c>
    </row>
    <row r="95" spans="1:97" x14ac:dyDescent="0.25">
      <c r="A95" s="18">
        <v>31</v>
      </c>
      <c r="B95" s="18" t="s">
        <v>33</v>
      </c>
      <c r="C95" s="18">
        <v>432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>
        <v>432</v>
      </c>
      <c r="Q95" s="18">
        <v>432</v>
      </c>
      <c r="R95" s="18">
        <v>405</v>
      </c>
      <c r="S95" s="18">
        <v>174960</v>
      </c>
      <c r="T95" s="18">
        <v>450</v>
      </c>
      <c r="U95" s="18">
        <v>194400</v>
      </c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20">
        <f t="shared" si="16"/>
        <v>405</v>
      </c>
      <c r="CK95" s="20">
        <f t="shared" si="17"/>
        <v>450</v>
      </c>
      <c r="CL95" s="29">
        <f t="shared" si="12"/>
        <v>174960</v>
      </c>
      <c r="CN95" s="29">
        <f t="shared" si="11"/>
        <v>194400</v>
      </c>
      <c r="CO95" s="29">
        <f>+C95*CK95</f>
        <v>194400</v>
      </c>
      <c r="CP95" s="27">
        <f t="shared" si="13"/>
        <v>0</v>
      </c>
      <c r="CQ95">
        <v>127440</v>
      </c>
      <c r="CR95" s="13">
        <f t="shared" si="14"/>
        <v>66960</v>
      </c>
      <c r="CS95" s="18" t="s">
        <v>73</v>
      </c>
    </row>
    <row r="96" spans="1:97" x14ac:dyDescent="0.25">
      <c r="A96" s="18">
        <v>31</v>
      </c>
      <c r="B96" s="18" t="s">
        <v>37</v>
      </c>
      <c r="C96" s="18">
        <v>116840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>
        <v>116840</v>
      </c>
      <c r="Q96" s="18">
        <v>116840</v>
      </c>
      <c r="R96" s="18">
        <v>18</v>
      </c>
      <c r="S96" s="18">
        <v>2103120</v>
      </c>
      <c r="T96" s="18">
        <v>20</v>
      </c>
      <c r="U96" s="18">
        <v>2336800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20">
        <f t="shared" si="16"/>
        <v>18</v>
      </c>
      <c r="CK96" s="20">
        <f t="shared" si="17"/>
        <v>20</v>
      </c>
      <c r="CL96" s="29">
        <f t="shared" si="12"/>
        <v>2103120</v>
      </c>
      <c r="CN96" s="29">
        <f t="shared" si="11"/>
        <v>2336800</v>
      </c>
      <c r="CO96" s="29">
        <f>+C96*CK96</f>
        <v>2336800</v>
      </c>
      <c r="CP96" s="27">
        <f t="shared" si="13"/>
        <v>0</v>
      </c>
      <c r="CQ96">
        <v>1869440</v>
      </c>
      <c r="CR96" s="13">
        <f t="shared" si="14"/>
        <v>467360</v>
      </c>
      <c r="CS96" s="18" t="s">
        <v>73</v>
      </c>
    </row>
    <row r="97" spans="1:97" x14ac:dyDescent="0.25">
      <c r="A97" s="18">
        <v>31</v>
      </c>
      <c r="B97" s="18" t="s">
        <v>32</v>
      </c>
      <c r="C97" s="18">
        <v>11921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>
        <v>11921</v>
      </c>
      <c r="Q97" s="18">
        <v>11921</v>
      </c>
      <c r="R97" s="18">
        <v>189</v>
      </c>
      <c r="S97" s="18">
        <v>2253069</v>
      </c>
      <c r="T97" s="18">
        <v>210</v>
      </c>
      <c r="U97" s="18">
        <v>2503410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20">
        <f t="shared" si="16"/>
        <v>189</v>
      </c>
      <c r="CK97" s="20">
        <f t="shared" si="17"/>
        <v>210</v>
      </c>
      <c r="CL97" s="29">
        <f t="shared" si="12"/>
        <v>2253069</v>
      </c>
      <c r="CN97" s="29">
        <f t="shared" si="11"/>
        <v>2503410</v>
      </c>
      <c r="CO97" s="29">
        <f>+C97*CK97</f>
        <v>2503410</v>
      </c>
      <c r="CP97" s="27">
        <f t="shared" si="13"/>
        <v>0</v>
      </c>
      <c r="CQ97">
        <v>1478204</v>
      </c>
      <c r="CR97" s="13">
        <f t="shared" si="14"/>
        <v>1025206</v>
      </c>
      <c r="CS97" s="18" t="s">
        <v>73</v>
      </c>
    </row>
    <row r="98" spans="1:97" x14ac:dyDescent="0.25">
      <c r="A98" s="18">
        <v>31</v>
      </c>
      <c r="B98" s="18" t="s">
        <v>34</v>
      </c>
      <c r="C98" s="18">
        <v>17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>
        <v>17</v>
      </c>
      <c r="Q98" s="18">
        <v>17</v>
      </c>
      <c r="R98" s="18">
        <v>333</v>
      </c>
      <c r="S98" s="18">
        <v>5661</v>
      </c>
      <c r="T98" s="18">
        <v>370</v>
      </c>
      <c r="U98" s="18">
        <v>6290</v>
      </c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20">
        <f t="shared" si="16"/>
        <v>333</v>
      </c>
      <c r="CK98" s="20">
        <f t="shared" si="17"/>
        <v>370</v>
      </c>
      <c r="CL98" s="29">
        <f t="shared" si="12"/>
        <v>5661</v>
      </c>
      <c r="CN98" s="29">
        <f t="shared" si="11"/>
        <v>6290</v>
      </c>
      <c r="CO98" s="29">
        <f>+CN98</f>
        <v>6290</v>
      </c>
      <c r="CP98" s="27">
        <f t="shared" si="13"/>
        <v>0</v>
      </c>
      <c r="CQ98">
        <v>6113</v>
      </c>
      <c r="CR98" s="13">
        <f t="shared" si="14"/>
        <v>177</v>
      </c>
      <c r="CS98" s="18" t="s">
        <v>73</v>
      </c>
    </row>
    <row r="99" spans="1:97" x14ac:dyDescent="0.25">
      <c r="A99" s="18">
        <v>31</v>
      </c>
      <c r="B99" s="18" t="s">
        <v>31</v>
      </c>
      <c r="C99" s="18">
        <v>681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>
        <v>681</v>
      </c>
      <c r="Q99" s="18">
        <v>681</v>
      </c>
      <c r="R99" s="18">
        <v>149</v>
      </c>
      <c r="S99" s="18">
        <v>101469</v>
      </c>
      <c r="T99" s="18">
        <v>165</v>
      </c>
      <c r="U99" s="18">
        <v>112365</v>
      </c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20">
        <f t="shared" si="16"/>
        <v>149</v>
      </c>
      <c r="CK99" s="20">
        <f t="shared" si="17"/>
        <v>165</v>
      </c>
      <c r="CL99" s="29">
        <f t="shared" si="12"/>
        <v>101469</v>
      </c>
      <c r="CN99" s="29">
        <f t="shared" si="11"/>
        <v>112365</v>
      </c>
      <c r="CO99" s="29">
        <f>+C99*CK99</f>
        <v>112365</v>
      </c>
      <c r="CP99" s="27">
        <f t="shared" si="13"/>
        <v>0</v>
      </c>
      <c r="CQ99">
        <v>112365</v>
      </c>
      <c r="CR99" s="13">
        <f t="shared" si="14"/>
        <v>0</v>
      </c>
      <c r="CS99" s="18" t="s">
        <v>73</v>
      </c>
    </row>
    <row r="100" spans="1:97" x14ac:dyDescent="0.25">
      <c r="A100" s="18">
        <v>31</v>
      </c>
      <c r="B100" s="18" t="s">
        <v>30</v>
      </c>
      <c r="C100" s="18">
        <v>3354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>
        <v>3354</v>
      </c>
      <c r="Q100" s="18">
        <v>3354</v>
      </c>
      <c r="R100" s="18">
        <v>135</v>
      </c>
      <c r="S100" s="18">
        <v>452790</v>
      </c>
      <c r="T100" s="18">
        <v>150</v>
      </c>
      <c r="U100" s="18">
        <v>503100</v>
      </c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20">
        <f t="shared" si="16"/>
        <v>135</v>
      </c>
      <c r="CK100" s="20">
        <f t="shared" si="17"/>
        <v>150</v>
      </c>
      <c r="CL100" s="29">
        <f t="shared" si="12"/>
        <v>452790</v>
      </c>
      <c r="CN100" s="29">
        <f t="shared" si="11"/>
        <v>503100</v>
      </c>
      <c r="CO100" s="29">
        <f>+C100*CK100</f>
        <v>503100</v>
      </c>
      <c r="CP100" s="27">
        <f t="shared" si="13"/>
        <v>0</v>
      </c>
      <c r="CQ100">
        <v>503100</v>
      </c>
      <c r="CR100" s="13">
        <f t="shared" si="14"/>
        <v>0</v>
      </c>
      <c r="CS100" s="18" t="s">
        <v>73</v>
      </c>
    </row>
    <row r="101" spans="1:97" x14ac:dyDescent="0.25">
      <c r="A101" s="18">
        <v>31</v>
      </c>
      <c r="B101" s="18" t="s">
        <v>35</v>
      </c>
      <c r="C101" s="18">
        <v>4084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>
        <v>4084</v>
      </c>
      <c r="Q101" s="18">
        <v>4084</v>
      </c>
      <c r="R101" s="18">
        <v>225</v>
      </c>
      <c r="S101" s="18">
        <v>918900</v>
      </c>
      <c r="T101" s="18">
        <v>298</v>
      </c>
      <c r="U101" s="18">
        <v>1217032</v>
      </c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20">
        <f t="shared" si="16"/>
        <v>225</v>
      </c>
      <c r="CK101" s="20">
        <f t="shared" si="17"/>
        <v>298</v>
      </c>
      <c r="CL101" s="29">
        <f t="shared" si="12"/>
        <v>918900</v>
      </c>
      <c r="CN101" s="29">
        <f t="shared" si="11"/>
        <v>1217032</v>
      </c>
      <c r="CO101" s="29">
        <f>+C101*CK101</f>
        <v>1217032</v>
      </c>
      <c r="CP101" s="27">
        <f t="shared" si="13"/>
        <v>0</v>
      </c>
      <c r="CQ101">
        <v>506416</v>
      </c>
      <c r="CR101" s="13">
        <f t="shared" si="14"/>
        <v>710616</v>
      </c>
      <c r="CS101" s="18" t="s">
        <v>73</v>
      </c>
    </row>
    <row r="102" spans="1:97" x14ac:dyDescent="0.25">
      <c r="A102" s="18">
        <v>32</v>
      </c>
      <c r="B102" s="18" t="s">
        <v>29</v>
      </c>
      <c r="C102" s="18">
        <v>302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>
        <v>302</v>
      </c>
      <c r="Q102" s="18">
        <v>302</v>
      </c>
      <c r="R102" s="18">
        <v>230</v>
      </c>
      <c r="S102" s="18">
        <v>69460</v>
      </c>
      <c r="T102" s="18">
        <v>255</v>
      </c>
      <c r="U102" s="18">
        <v>77010</v>
      </c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20">
        <f t="shared" si="16"/>
        <v>230</v>
      </c>
      <c r="CK102" s="20">
        <f t="shared" si="17"/>
        <v>255</v>
      </c>
      <c r="CL102" s="29">
        <f t="shared" si="12"/>
        <v>69460</v>
      </c>
      <c r="CN102" s="29">
        <f t="shared" si="11"/>
        <v>77010</v>
      </c>
      <c r="CO102" s="29">
        <f>+CN102</f>
        <v>77010</v>
      </c>
      <c r="CP102" s="27">
        <f t="shared" si="13"/>
        <v>0</v>
      </c>
      <c r="CQ102">
        <v>54300</v>
      </c>
      <c r="CR102" s="13">
        <f t="shared" si="14"/>
        <v>22710</v>
      </c>
      <c r="CS102" s="18" t="s">
        <v>73</v>
      </c>
    </row>
    <row r="103" spans="1:97" x14ac:dyDescent="0.25">
      <c r="A103" s="18">
        <v>32</v>
      </c>
      <c r="B103" s="18" t="s">
        <v>36</v>
      </c>
      <c r="C103" s="18">
        <v>488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>
        <v>488</v>
      </c>
      <c r="Q103" s="18">
        <v>488</v>
      </c>
      <c r="R103" s="18">
        <v>26</v>
      </c>
      <c r="S103" s="18">
        <v>12688</v>
      </c>
      <c r="T103" s="18">
        <v>28</v>
      </c>
      <c r="U103" s="18">
        <v>13664</v>
      </c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20">
        <f t="shared" si="16"/>
        <v>26</v>
      </c>
      <c r="CK103" s="20">
        <f t="shared" si="17"/>
        <v>28</v>
      </c>
      <c r="CL103" s="29">
        <f t="shared" si="12"/>
        <v>12688</v>
      </c>
      <c r="CN103" s="29">
        <f t="shared" si="11"/>
        <v>13664</v>
      </c>
      <c r="CO103" s="29">
        <f t="shared" ref="CO103:CO109" si="18">+C103*CK103</f>
        <v>13664</v>
      </c>
      <c r="CP103" s="27">
        <f t="shared" si="13"/>
        <v>0</v>
      </c>
      <c r="CQ103">
        <v>13664</v>
      </c>
      <c r="CR103" s="13">
        <f t="shared" si="14"/>
        <v>0</v>
      </c>
      <c r="CS103" s="18" t="s">
        <v>73</v>
      </c>
    </row>
    <row r="104" spans="1:97" x14ac:dyDescent="0.25">
      <c r="A104" s="18">
        <v>32</v>
      </c>
      <c r="B104" s="18" t="s">
        <v>33</v>
      </c>
      <c r="C104" s="18">
        <v>50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>
        <v>50</v>
      </c>
      <c r="Q104" s="18">
        <v>50</v>
      </c>
      <c r="R104" s="18">
        <v>405</v>
      </c>
      <c r="S104" s="18">
        <v>20250</v>
      </c>
      <c r="T104" s="18">
        <v>450</v>
      </c>
      <c r="U104" s="18">
        <v>22500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20">
        <f t="shared" si="16"/>
        <v>405</v>
      </c>
      <c r="CK104" s="20">
        <f t="shared" si="17"/>
        <v>450</v>
      </c>
      <c r="CL104" s="29">
        <f t="shared" si="12"/>
        <v>20250</v>
      </c>
      <c r="CN104" s="29">
        <f t="shared" si="11"/>
        <v>22500</v>
      </c>
      <c r="CO104" s="29">
        <f t="shared" si="18"/>
        <v>22500</v>
      </c>
      <c r="CP104" s="27">
        <f t="shared" si="13"/>
        <v>0</v>
      </c>
      <c r="CQ104">
        <v>14750</v>
      </c>
      <c r="CR104" s="13">
        <f t="shared" si="14"/>
        <v>7750</v>
      </c>
      <c r="CS104" s="18" t="s">
        <v>73</v>
      </c>
    </row>
    <row r="105" spans="1:97" x14ac:dyDescent="0.25">
      <c r="A105" s="18">
        <v>32</v>
      </c>
      <c r="B105" s="18" t="s">
        <v>37</v>
      </c>
      <c r="C105" s="18">
        <v>11500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>
        <v>11500</v>
      </c>
      <c r="Q105" s="18">
        <v>11500</v>
      </c>
      <c r="R105" s="18">
        <v>18</v>
      </c>
      <c r="S105" s="18">
        <v>207000</v>
      </c>
      <c r="T105" s="18">
        <v>20</v>
      </c>
      <c r="U105" s="18">
        <v>230000</v>
      </c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20">
        <f t="shared" si="16"/>
        <v>18</v>
      </c>
      <c r="CK105" s="20">
        <f t="shared" si="17"/>
        <v>20</v>
      </c>
      <c r="CL105" s="29">
        <f t="shared" si="12"/>
        <v>207000</v>
      </c>
      <c r="CN105" s="29">
        <f t="shared" si="11"/>
        <v>230000</v>
      </c>
      <c r="CO105" s="29">
        <f t="shared" si="18"/>
        <v>230000</v>
      </c>
      <c r="CP105" s="27">
        <f t="shared" si="13"/>
        <v>0</v>
      </c>
      <c r="CQ105">
        <v>184000</v>
      </c>
      <c r="CR105" s="13">
        <f t="shared" si="14"/>
        <v>46000</v>
      </c>
      <c r="CS105" s="18" t="s">
        <v>73</v>
      </c>
    </row>
    <row r="106" spans="1:97" x14ac:dyDescent="0.25">
      <c r="A106" s="18">
        <v>32</v>
      </c>
      <c r="B106" s="18" t="s">
        <v>32</v>
      </c>
      <c r="C106" s="18">
        <v>1365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>
        <v>1365</v>
      </c>
      <c r="Q106" s="18">
        <v>1365</v>
      </c>
      <c r="R106" s="18">
        <v>189</v>
      </c>
      <c r="S106" s="18">
        <v>257985</v>
      </c>
      <c r="T106" s="18">
        <v>210</v>
      </c>
      <c r="U106" s="18">
        <v>286650</v>
      </c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20">
        <f t="shared" si="16"/>
        <v>189</v>
      </c>
      <c r="CK106" s="20">
        <f t="shared" si="17"/>
        <v>210</v>
      </c>
      <c r="CL106" s="29">
        <f t="shared" si="12"/>
        <v>257985</v>
      </c>
      <c r="CN106" s="29">
        <f t="shared" si="11"/>
        <v>286650</v>
      </c>
      <c r="CO106" s="29">
        <f t="shared" si="18"/>
        <v>286650</v>
      </c>
      <c r="CP106" s="27">
        <f t="shared" si="13"/>
        <v>0</v>
      </c>
      <c r="CQ106">
        <v>169260</v>
      </c>
      <c r="CR106" s="13">
        <f t="shared" si="14"/>
        <v>117390</v>
      </c>
      <c r="CS106" s="18" t="s">
        <v>73</v>
      </c>
    </row>
    <row r="107" spans="1:97" x14ac:dyDescent="0.25">
      <c r="A107" s="18">
        <v>32</v>
      </c>
      <c r="B107" s="18" t="s">
        <v>34</v>
      </c>
      <c r="C107" s="18">
        <v>2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>
        <v>2</v>
      </c>
      <c r="Q107" s="18">
        <v>2</v>
      </c>
      <c r="R107" s="18">
        <v>333</v>
      </c>
      <c r="S107" s="18">
        <v>666</v>
      </c>
      <c r="T107" s="18">
        <v>370</v>
      </c>
      <c r="U107" s="18">
        <v>740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20">
        <f t="shared" si="16"/>
        <v>333</v>
      </c>
      <c r="CK107" s="20">
        <f t="shared" si="17"/>
        <v>370</v>
      </c>
      <c r="CL107" s="29">
        <f t="shared" si="12"/>
        <v>666</v>
      </c>
      <c r="CN107" s="29">
        <f t="shared" si="11"/>
        <v>740</v>
      </c>
      <c r="CO107" s="29">
        <f t="shared" si="18"/>
        <v>740</v>
      </c>
      <c r="CP107" s="27">
        <f t="shared" si="13"/>
        <v>0</v>
      </c>
      <c r="CQ107">
        <v>720</v>
      </c>
      <c r="CR107" s="13">
        <f t="shared" si="14"/>
        <v>20</v>
      </c>
      <c r="CS107" s="18" t="s">
        <v>73</v>
      </c>
    </row>
    <row r="108" spans="1:97" x14ac:dyDescent="0.25">
      <c r="A108" s="18">
        <v>32</v>
      </c>
      <c r="B108" s="18" t="s">
        <v>31</v>
      </c>
      <c r="C108" s="18">
        <v>78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>
        <v>78</v>
      </c>
      <c r="Q108" s="18">
        <v>78</v>
      </c>
      <c r="R108" s="18">
        <v>149</v>
      </c>
      <c r="S108" s="18">
        <v>11622</v>
      </c>
      <c r="T108" s="18">
        <v>165</v>
      </c>
      <c r="U108" s="18">
        <v>12870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20">
        <f t="shared" si="16"/>
        <v>149</v>
      </c>
      <c r="CK108" s="20">
        <f t="shared" si="17"/>
        <v>165</v>
      </c>
      <c r="CL108" s="29">
        <f t="shared" si="12"/>
        <v>11622</v>
      </c>
      <c r="CN108" s="29">
        <f t="shared" si="11"/>
        <v>12870</v>
      </c>
      <c r="CO108" s="29">
        <f t="shared" si="18"/>
        <v>12870</v>
      </c>
      <c r="CP108" s="27">
        <f t="shared" si="13"/>
        <v>0</v>
      </c>
      <c r="CQ108">
        <v>12870</v>
      </c>
      <c r="CR108" s="13">
        <f t="shared" si="14"/>
        <v>0</v>
      </c>
      <c r="CS108" s="18" t="s">
        <v>73</v>
      </c>
    </row>
    <row r="109" spans="1:97" x14ac:dyDescent="0.25">
      <c r="A109" s="18">
        <v>32</v>
      </c>
      <c r="B109" s="18" t="s">
        <v>30</v>
      </c>
      <c r="C109" s="18">
        <v>384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>
        <v>384</v>
      </c>
      <c r="Q109" s="18">
        <v>384</v>
      </c>
      <c r="R109" s="18">
        <v>135</v>
      </c>
      <c r="S109" s="18">
        <v>51840</v>
      </c>
      <c r="T109" s="18">
        <v>150</v>
      </c>
      <c r="U109" s="18">
        <v>57600</v>
      </c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20">
        <f t="shared" si="16"/>
        <v>135</v>
      </c>
      <c r="CK109" s="20">
        <f t="shared" si="17"/>
        <v>150</v>
      </c>
      <c r="CL109" s="29">
        <f t="shared" si="12"/>
        <v>51840</v>
      </c>
      <c r="CN109" s="29">
        <f t="shared" si="11"/>
        <v>57600</v>
      </c>
      <c r="CO109" s="29">
        <f t="shared" si="18"/>
        <v>57600</v>
      </c>
      <c r="CP109" s="27">
        <f t="shared" si="13"/>
        <v>0</v>
      </c>
      <c r="CQ109">
        <v>57600</v>
      </c>
      <c r="CR109" s="13">
        <f t="shared" si="14"/>
        <v>0</v>
      </c>
      <c r="CS109" s="18" t="s">
        <v>73</v>
      </c>
    </row>
    <row r="110" spans="1:97" x14ac:dyDescent="0.25">
      <c r="A110" s="18">
        <v>32</v>
      </c>
      <c r="B110" s="18" t="s">
        <v>35</v>
      </c>
      <c r="C110" s="18">
        <v>468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>
        <v>468</v>
      </c>
      <c r="Q110" s="18">
        <v>468</v>
      </c>
      <c r="R110" s="18">
        <v>225</v>
      </c>
      <c r="S110" s="18">
        <v>105300</v>
      </c>
      <c r="T110" s="18">
        <v>298</v>
      </c>
      <c r="U110" s="18">
        <v>139464</v>
      </c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20">
        <f t="shared" si="16"/>
        <v>225</v>
      </c>
      <c r="CK110" s="20">
        <f t="shared" si="17"/>
        <v>298</v>
      </c>
      <c r="CL110" s="29">
        <f t="shared" si="12"/>
        <v>105300</v>
      </c>
      <c r="CN110" s="29">
        <f t="shared" si="11"/>
        <v>139464</v>
      </c>
      <c r="CO110" s="29">
        <f t="shared" ref="CO110:CO111" si="19">+CN110</f>
        <v>139464</v>
      </c>
      <c r="CP110" s="27">
        <f t="shared" si="13"/>
        <v>0</v>
      </c>
      <c r="CQ110">
        <v>5800</v>
      </c>
      <c r="CR110" s="13">
        <f t="shared" si="14"/>
        <v>133664</v>
      </c>
      <c r="CS110" s="18" t="s">
        <v>73</v>
      </c>
    </row>
    <row r="111" spans="1:97" x14ac:dyDescent="0.25">
      <c r="A111" s="18">
        <v>33</v>
      </c>
      <c r="B111" s="18" t="s">
        <v>29</v>
      </c>
      <c r="C111" s="18">
        <v>213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>
        <v>213</v>
      </c>
      <c r="Q111" s="18">
        <v>213</v>
      </c>
      <c r="R111" s="18">
        <v>230</v>
      </c>
      <c r="S111" s="18">
        <v>48990</v>
      </c>
      <c r="T111" s="18">
        <v>255</v>
      </c>
      <c r="U111" s="18">
        <v>54315</v>
      </c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20">
        <f t="shared" si="16"/>
        <v>230</v>
      </c>
      <c r="CK111" s="20">
        <f t="shared" si="17"/>
        <v>255</v>
      </c>
      <c r="CL111" s="29">
        <f t="shared" si="12"/>
        <v>48990</v>
      </c>
      <c r="CN111" s="29">
        <f t="shared" si="11"/>
        <v>54315</v>
      </c>
      <c r="CO111" s="29">
        <f t="shared" si="19"/>
        <v>54315</v>
      </c>
      <c r="CP111" s="27">
        <f t="shared" si="13"/>
        <v>0</v>
      </c>
      <c r="CQ111">
        <v>43578</v>
      </c>
      <c r="CR111" s="13">
        <f t="shared" si="14"/>
        <v>10737</v>
      </c>
      <c r="CS111" s="18" t="s">
        <v>73</v>
      </c>
    </row>
    <row r="112" spans="1:97" x14ac:dyDescent="0.25">
      <c r="A112" s="18">
        <v>33</v>
      </c>
      <c r="B112" s="18" t="s">
        <v>36</v>
      </c>
      <c r="C112" s="18">
        <v>345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>
        <v>345</v>
      </c>
      <c r="Q112" s="18">
        <v>345</v>
      </c>
      <c r="R112" s="18">
        <v>26</v>
      </c>
      <c r="S112" s="18">
        <v>8970</v>
      </c>
      <c r="T112" s="18">
        <v>28</v>
      </c>
      <c r="U112" s="18">
        <v>9660</v>
      </c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20">
        <f t="shared" si="16"/>
        <v>26</v>
      </c>
      <c r="CK112" s="20">
        <f t="shared" si="17"/>
        <v>28</v>
      </c>
      <c r="CL112" s="29">
        <f t="shared" si="12"/>
        <v>8970</v>
      </c>
      <c r="CN112" s="29">
        <f t="shared" si="11"/>
        <v>9660</v>
      </c>
      <c r="CO112" s="29">
        <f t="shared" ref="CO112:CO119" si="20">+C112*CK112</f>
        <v>9660</v>
      </c>
      <c r="CP112" s="27">
        <f t="shared" si="13"/>
        <v>0</v>
      </c>
      <c r="CQ112">
        <v>9660</v>
      </c>
      <c r="CR112" s="13">
        <f t="shared" si="14"/>
        <v>0</v>
      </c>
      <c r="CS112" s="18" t="s">
        <v>73</v>
      </c>
    </row>
    <row r="113" spans="1:97" x14ac:dyDescent="0.25">
      <c r="A113" s="18">
        <v>33</v>
      </c>
      <c r="B113" s="18" t="s">
        <v>33</v>
      </c>
      <c r="C113" s="18">
        <v>35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>
        <v>35</v>
      </c>
      <c r="Q113" s="18">
        <v>35</v>
      </c>
      <c r="R113" s="18">
        <v>405</v>
      </c>
      <c r="S113" s="18">
        <v>14175</v>
      </c>
      <c r="T113" s="18">
        <v>450</v>
      </c>
      <c r="U113" s="18">
        <v>15750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20">
        <f t="shared" si="16"/>
        <v>405</v>
      </c>
      <c r="CK113" s="20">
        <f t="shared" si="17"/>
        <v>450</v>
      </c>
      <c r="CL113" s="29">
        <f t="shared" si="12"/>
        <v>14175</v>
      </c>
      <c r="CN113" s="29">
        <f t="shared" si="11"/>
        <v>15750</v>
      </c>
      <c r="CO113" s="29">
        <f t="shared" si="20"/>
        <v>15750</v>
      </c>
      <c r="CP113" s="27">
        <f t="shared" si="13"/>
        <v>0</v>
      </c>
      <c r="CQ113">
        <v>10325</v>
      </c>
      <c r="CR113" s="13">
        <f t="shared" si="14"/>
        <v>5425</v>
      </c>
      <c r="CS113" s="18" t="s">
        <v>73</v>
      </c>
    </row>
    <row r="114" spans="1:97" x14ac:dyDescent="0.25">
      <c r="A114" s="18">
        <v>33</v>
      </c>
      <c r="B114" s="18" t="s">
        <v>37</v>
      </c>
      <c r="C114" s="18">
        <v>7636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>
        <v>7636</v>
      </c>
      <c r="Q114" s="18">
        <v>7636</v>
      </c>
      <c r="R114" s="18">
        <v>18</v>
      </c>
      <c r="S114" s="18">
        <v>137448</v>
      </c>
      <c r="T114" s="18">
        <v>20</v>
      </c>
      <c r="U114" s="18">
        <v>152720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20">
        <f t="shared" si="16"/>
        <v>18</v>
      </c>
      <c r="CK114" s="20">
        <f t="shared" si="17"/>
        <v>20</v>
      </c>
      <c r="CL114" s="29">
        <f t="shared" si="12"/>
        <v>137448</v>
      </c>
      <c r="CN114" s="29">
        <f t="shared" si="11"/>
        <v>152720</v>
      </c>
      <c r="CO114" s="29">
        <f t="shared" si="20"/>
        <v>152720</v>
      </c>
      <c r="CP114" s="27">
        <f t="shared" si="13"/>
        <v>0</v>
      </c>
      <c r="CQ114">
        <v>122176</v>
      </c>
      <c r="CR114" s="13">
        <f t="shared" si="14"/>
        <v>30544</v>
      </c>
      <c r="CS114" s="18" t="s">
        <v>73</v>
      </c>
    </row>
    <row r="115" spans="1:97" x14ac:dyDescent="0.25">
      <c r="A115" s="18">
        <v>33</v>
      </c>
      <c r="B115" s="18" t="s">
        <v>32</v>
      </c>
      <c r="C115" s="18">
        <v>965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>
        <v>965</v>
      </c>
      <c r="Q115" s="18">
        <v>965</v>
      </c>
      <c r="R115" s="18">
        <v>189</v>
      </c>
      <c r="S115" s="18">
        <v>182385</v>
      </c>
      <c r="T115" s="18">
        <v>210</v>
      </c>
      <c r="U115" s="18">
        <v>202650</v>
      </c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20">
        <f t="shared" si="16"/>
        <v>189</v>
      </c>
      <c r="CK115" s="20">
        <f t="shared" si="17"/>
        <v>210</v>
      </c>
      <c r="CL115" s="29">
        <f t="shared" si="12"/>
        <v>182385</v>
      </c>
      <c r="CN115" s="29">
        <f t="shared" si="11"/>
        <v>202650</v>
      </c>
      <c r="CO115" s="29">
        <f t="shared" si="20"/>
        <v>202650</v>
      </c>
      <c r="CP115" s="27">
        <f t="shared" si="13"/>
        <v>0</v>
      </c>
      <c r="CQ115">
        <v>119660</v>
      </c>
      <c r="CR115" s="13">
        <f t="shared" si="14"/>
        <v>82990</v>
      </c>
      <c r="CS115" s="18" t="s">
        <v>73</v>
      </c>
    </row>
    <row r="116" spans="1:97" x14ac:dyDescent="0.25">
      <c r="A116" s="18">
        <v>33</v>
      </c>
      <c r="B116" s="18" t="s">
        <v>34</v>
      </c>
      <c r="C116" s="18">
        <v>1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>
        <v>1</v>
      </c>
      <c r="Q116" s="18">
        <v>1</v>
      </c>
      <c r="R116" s="18">
        <v>333</v>
      </c>
      <c r="S116" s="18">
        <v>333</v>
      </c>
      <c r="T116" s="18">
        <v>370</v>
      </c>
      <c r="U116" s="18">
        <v>370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20">
        <f t="shared" si="16"/>
        <v>333</v>
      </c>
      <c r="CK116" s="20">
        <f t="shared" si="17"/>
        <v>370</v>
      </c>
      <c r="CL116" s="29">
        <f t="shared" si="12"/>
        <v>333</v>
      </c>
      <c r="CN116" s="29">
        <f t="shared" si="11"/>
        <v>370</v>
      </c>
      <c r="CO116" s="29">
        <f t="shared" si="20"/>
        <v>370</v>
      </c>
      <c r="CP116" s="27">
        <f t="shared" si="13"/>
        <v>0</v>
      </c>
      <c r="CQ116">
        <v>360</v>
      </c>
      <c r="CR116" s="13">
        <f t="shared" si="14"/>
        <v>10</v>
      </c>
      <c r="CS116" s="18" t="s">
        <v>73</v>
      </c>
    </row>
    <row r="117" spans="1:97" x14ac:dyDescent="0.25">
      <c r="A117" s="18">
        <v>33</v>
      </c>
      <c r="B117" s="18" t="s">
        <v>31</v>
      </c>
      <c r="C117" s="18">
        <v>55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>
        <v>55</v>
      </c>
      <c r="Q117" s="18">
        <v>55</v>
      </c>
      <c r="R117" s="18">
        <v>149</v>
      </c>
      <c r="S117" s="18">
        <v>8195</v>
      </c>
      <c r="T117" s="18">
        <v>165</v>
      </c>
      <c r="U117" s="18">
        <v>9075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20">
        <f t="shared" si="16"/>
        <v>149</v>
      </c>
      <c r="CK117" s="20">
        <f t="shared" si="17"/>
        <v>165</v>
      </c>
      <c r="CL117" s="29">
        <f t="shared" si="12"/>
        <v>8195</v>
      </c>
      <c r="CN117" s="29">
        <f t="shared" si="11"/>
        <v>9075</v>
      </c>
      <c r="CO117" s="29">
        <f t="shared" si="20"/>
        <v>9075</v>
      </c>
      <c r="CP117" s="27">
        <f t="shared" si="13"/>
        <v>0</v>
      </c>
      <c r="CQ117">
        <v>9075</v>
      </c>
      <c r="CR117" s="13">
        <f t="shared" si="14"/>
        <v>0</v>
      </c>
      <c r="CS117" s="18" t="s">
        <v>73</v>
      </c>
    </row>
    <row r="118" spans="1:97" x14ac:dyDescent="0.25">
      <c r="A118" s="18">
        <v>33</v>
      </c>
      <c r="B118" s="18" t="s">
        <v>30</v>
      </c>
      <c r="C118" s="18">
        <v>271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>
        <v>271</v>
      </c>
      <c r="Q118" s="18">
        <v>271</v>
      </c>
      <c r="R118" s="18">
        <v>135</v>
      </c>
      <c r="S118" s="18">
        <v>36585</v>
      </c>
      <c r="T118" s="18">
        <v>150</v>
      </c>
      <c r="U118" s="18">
        <v>40650</v>
      </c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20">
        <f t="shared" si="16"/>
        <v>135</v>
      </c>
      <c r="CK118" s="20">
        <f t="shared" si="17"/>
        <v>150</v>
      </c>
      <c r="CL118" s="29">
        <f t="shared" si="12"/>
        <v>36585</v>
      </c>
      <c r="CN118" s="29">
        <f t="shared" si="11"/>
        <v>40650</v>
      </c>
      <c r="CO118" s="29">
        <f t="shared" si="20"/>
        <v>40650</v>
      </c>
      <c r="CP118" s="27">
        <f t="shared" si="13"/>
        <v>0</v>
      </c>
      <c r="CQ118">
        <v>40650</v>
      </c>
      <c r="CR118" s="13">
        <f t="shared" si="14"/>
        <v>0</v>
      </c>
      <c r="CS118" s="18" t="s">
        <v>73</v>
      </c>
    </row>
    <row r="119" spans="1:97" x14ac:dyDescent="0.25">
      <c r="A119" s="18">
        <v>33</v>
      </c>
      <c r="B119" s="18" t="s">
        <v>35</v>
      </c>
      <c r="C119" s="18">
        <v>330</v>
      </c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>
        <v>330</v>
      </c>
      <c r="Q119" s="18">
        <v>330</v>
      </c>
      <c r="R119" s="18">
        <v>225</v>
      </c>
      <c r="S119" s="18">
        <v>74250</v>
      </c>
      <c r="T119" s="18">
        <v>298</v>
      </c>
      <c r="U119" s="18">
        <v>98340</v>
      </c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20">
        <f t="shared" si="16"/>
        <v>225</v>
      </c>
      <c r="CK119" s="20">
        <f t="shared" si="17"/>
        <v>298</v>
      </c>
      <c r="CL119" s="29">
        <f t="shared" si="12"/>
        <v>74250</v>
      </c>
      <c r="CN119" s="29">
        <f t="shared" si="11"/>
        <v>98340</v>
      </c>
      <c r="CO119" s="29">
        <f t="shared" si="20"/>
        <v>98340</v>
      </c>
      <c r="CP119" s="27">
        <f t="shared" si="13"/>
        <v>0</v>
      </c>
      <c r="CQ119">
        <v>40920</v>
      </c>
      <c r="CR119" s="13">
        <f t="shared" si="14"/>
        <v>57420</v>
      </c>
      <c r="CS119" s="18" t="s">
        <v>73</v>
      </c>
    </row>
    <row r="120" spans="1:97" x14ac:dyDescent="0.25">
      <c r="A120" s="18">
        <v>34</v>
      </c>
      <c r="B120" s="18" t="s">
        <v>29</v>
      </c>
      <c r="C120" s="18">
        <v>161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>
        <v>161</v>
      </c>
      <c r="Q120" s="18">
        <v>161</v>
      </c>
      <c r="R120" s="18">
        <v>230</v>
      </c>
      <c r="S120" s="18">
        <v>37030</v>
      </c>
      <c r="T120" s="18">
        <v>255</v>
      </c>
      <c r="U120" s="18">
        <v>41055</v>
      </c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20">
        <f t="shared" si="16"/>
        <v>230</v>
      </c>
      <c r="CK120" s="20">
        <f t="shared" si="17"/>
        <v>255</v>
      </c>
      <c r="CL120" s="29">
        <f t="shared" si="12"/>
        <v>37030</v>
      </c>
      <c r="CN120" s="29">
        <f t="shared" si="11"/>
        <v>41055</v>
      </c>
      <c r="CO120" s="29">
        <f>+CN120</f>
        <v>41055</v>
      </c>
      <c r="CP120" s="27">
        <f t="shared" si="13"/>
        <v>0</v>
      </c>
      <c r="CQ120">
        <v>28947</v>
      </c>
      <c r="CR120" s="13">
        <f t="shared" si="14"/>
        <v>12108</v>
      </c>
      <c r="CS120" s="18" t="s">
        <v>73</v>
      </c>
    </row>
    <row r="121" spans="1:97" x14ac:dyDescent="0.25">
      <c r="A121" s="18">
        <v>34</v>
      </c>
      <c r="B121" s="18" t="s">
        <v>36</v>
      </c>
      <c r="C121" s="18">
        <v>260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>
        <v>260</v>
      </c>
      <c r="Q121" s="18">
        <v>260</v>
      </c>
      <c r="R121" s="18">
        <v>26</v>
      </c>
      <c r="S121" s="18">
        <v>6760</v>
      </c>
      <c r="T121" s="18">
        <v>28</v>
      </c>
      <c r="U121" s="18">
        <v>7280</v>
      </c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20">
        <f t="shared" si="16"/>
        <v>26</v>
      </c>
      <c r="CK121" s="20">
        <f t="shared" si="17"/>
        <v>28</v>
      </c>
      <c r="CL121" s="29">
        <f t="shared" si="12"/>
        <v>6760</v>
      </c>
      <c r="CN121" s="29">
        <f t="shared" si="11"/>
        <v>7280</v>
      </c>
      <c r="CO121" s="29">
        <f t="shared" ref="CO121:CO128" si="21">+C121*CK121</f>
        <v>7280</v>
      </c>
      <c r="CP121" s="27">
        <f t="shared" si="13"/>
        <v>0</v>
      </c>
      <c r="CQ121">
        <v>7280</v>
      </c>
      <c r="CR121" s="13">
        <f t="shared" si="14"/>
        <v>0</v>
      </c>
      <c r="CS121" s="18" t="s">
        <v>73</v>
      </c>
    </row>
    <row r="122" spans="1:97" x14ac:dyDescent="0.25">
      <c r="A122" s="18">
        <v>34</v>
      </c>
      <c r="B122" s="18" t="s">
        <v>33</v>
      </c>
      <c r="C122" s="18">
        <v>26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>
        <v>26</v>
      </c>
      <c r="Q122" s="18">
        <v>26</v>
      </c>
      <c r="R122" s="18">
        <v>405</v>
      </c>
      <c r="S122" s="18">
        <v>10530</v>
      </c>
      <c r="T122" s="18">
        <v>450</v>
      </c>
      <c r="U122" s="18">
        <v>11700</v>
      </c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20">
        <f t="shared" si="16"/>
        <v>405</v>
      </c>
      <c r="CK122" s="20">
        <f t="shared" si="17"/>
        <v>450</v>
      </c>
      <c r="CL122" s="29">
        <f t="shared" si="12"/>
        <v>10530</v>
      </c>
      <c r="CN122" s="29">
        <f t="shared" si="11"/>
        <v>11700</v>
      </c>
      <c r="CO122" s="29">
        <f t="shared" si="21"/>
        <v>11700</v>
      </c>
      <c r="CP122" s="27">
        <f t="shared" si="13"/>
        <v>0</v>
      </c>
      <c r="CQ122">
        <v>7670</v>
      </c>
      <c r="CR122" s="13">
        <f t="shared" si="14"/>
        <v>4030</v>
      </c>
      <c r="CS122" s="18" t="s">
        <v>73</v>
      </c>
    </row>
    <row r="123" spans="1:97" x14ac:dyDescent="0.25">
      <c r="A123" s="18">
        <v>34</v>
      </c>
      <c r="B123" s="18" t="s">
        <v>37</v>
      </c>
      <c r="C123" s="18">
        <v>6440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>
        <v>6440</v>
      </c>
      <c r="Q123" s="18">
        <v>6440</v>
      </c>
      <c r="R123" s="18">
        <v>18</v>
      </c>
      <c r="S123" s="18">
        <v>115920</v>
      </c>
      <c r="T123" s="18">
        <v>20</v>
      </c>
      <c r="U123" s="18">
        <v>128800</v>
      </c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20">
        <f t="shared" ref="CJ123:CJ154" si="22">MIN(F123,R123,X123,AD123,AJ123,AP123,AV123,BB123,BH123,BN123,BT123,BZ123,CF123,L123)</f>
        <v>18</v>
      </c>
      <c r="CK123" s="20">
        <f t="shared" ref="CK123:CK154" si="23">MIN(H123,T123,Z123,AF123,AL123,AR123,AX123,BD123,BJ123,BP123,BV123,CB123,CH123,N123)</f>
        <v>20</v>
      </c>
      <c r="CL123" s="29">
        <f t="shared" si="12"/>
        <v>115920</v>
      </c>
      <c r="CN123" s="29">
        <f t="shared" si="11"/>
        <v>128800</v>
      </c>
      <c r="CO123" s="29">
        <f t="shared" si="21"/>
        <v>128800</v>
      </c>
      <c r="CP123" s="27">
        <f t="shared" si="13"/>
        <v>0</v>
      </c>
      <c r="CQ123">
        <v>103040</v>
      </c>
      <c r="CR123" s="13">
        <f t="shared" si="14"/>
        <v>25760</v>
      </c>
      <c r="CS123" s="18" t="s">
        <v>73</v>
      </c>
    </row>
    <row r="124" spans="1:97" x14ac:dyDescent="0.25">
      <c r="A124" s="18">
        <v>34</v>
      </c>
      <c r="B124" s="18" t="s">
        <v>32</v>
      </c>
      <c r="C124" s="18">
        <v>728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>
        <v>728</v>
      </c>
      <c r="Q124" s="18">
        <v>728</v>
      </c>
      <c r="R124" s="18">
        <v>189</v>
      </c>
      <c r="S124" s="18">
        <v>137592</v>
      </c>
      <c r="T124" s="18">
        <v>210</v>
      </c>
      <c r="U124" s="18">
        <v>152880</v>
      </c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20">
        <f t="shared" si="22"/>
        <v>189</v>
      </c>
      <c r="CK124" s="20">
        <f t="shared" si="23"/>
        <v>210</v>
      </c>
      <c r="CL124" s="29">
        <f t="shared" si="12"/>
        <v>137592</v>
      </c>
      <c r="CN124" s="29">
        <f t="shared" si="11"/>
        <v>152880</v>
      </c>
      <c r="CO124" s="29">
        <f t="shared" si="21"/>
        <v>152880</v>
      </c>
      <c r="CP124" s="27">
        <f t="shared" si="13"/>
        <v>0</v>
      </c>
      <c r="CQ124">
        <v>90272</v>
      </c>
      <c r="CR124" s="13">
        <f t="shared" si="14"/>
        <v>62608</v>
      </c>
      <c r="CS124" s="18" t="s">
        <v>73</v>
      </c>
    </row>
    <row r="125" spans="1:97" x14ac:dyDescent="0.25">
      <c r="A125" s="18">
        <v>34</v>
      </c>
      <c r="B125" s="18" t="s">
        <v>34</v>
      </c>
      <c r="C125" s="18">
        <v>1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>
        <v>1</v>
      </c>
      <c r="Q125" s="18">
        <v>1</v>
      </c>
      <c r="R125" s="18">
        <v>333</v>
      </c>
      <c r="S125" s="18">
        <v>333</v>
      </c>
      <c r="T125" s="18">
        <v>370</v>
      </c>
      <c r="U125" s="18">
        <v>370</v>
      </c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20">
        <f t="shared" si="22"/>
        <v>333</v>
      </c>
      <c r="CK125" s="20">
        <f t="shared" si="23"/>
        <v>370</v>
      </c>
      <c r="CL125" s="29">
        <f t="shared" si="12"/>
        <v>333</v>
      </c>
      <c r="CN125" s="29">
        <f t="shared" si="11"/>
        <v>370</v>
      </c>
      <c r="CO125" s="29">
        <f t="shared" si="21"/>
        <v>370</v>
      </c>
      <c r="CP125" s="27">
        <f t="shared" si="13"/>
        <v>0</v>
      </c>
      <c r="CQ125">
        <v>360</v>
      </c>
      <c r="CR125" s="13">
        <f t="shared" si="14"/>
        <v>10</v>
      </c>
      <c r="CS125" s="18" t="s">
        <v>73</v>
      </c>
    </row>
    <row r="126" spans="1:97" x14ac:dyDescent="0.25">
      <c r="A126" s="18">
        <v>34</v>
      </c>
      <c r="B126" s="18" t="s">
        <v>31</v>
      </c>
      <c r="C126" s="18">
        <v>42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>
        <v>42</v>
      </c>
      <c r="Q126" s="18">
        <v>42</v>
      </c>
      <c r="R126" s="18">
        <v>149</v>
      </c>
      <c r="S126" s="18">
        <v>6258</v>
      </c>
      <c r="T126" s="18">
        <v>165</v>
      </c>
      <c r="U126" s="18">
        <v>6930</v>
      </c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20">
        <f t="shared" si="22"/>
        <v>149</v>
      </c>
      <c r="CK126" s="20">
        <f t="shared" si="23"/>
        <v>165</v>
      </c>
      <c r="CL126" s="29">
        <f t="shared" si="12"/>
        <v>6258</v>
      </c>
      <c r="CN126" s="29">
        <f t="shared" si="11"/>
        <v>6930</v>
      </c>
      <c r="CO126" s="29">
        <f t="shared" si="21"/>
        <v>6930</v>
      </c>
      <c r="CP126" s="27">
        <f t="shared" si="13"/>
        <v>0</v>
      </c>
      <c r="CQ126">
        <v>6930</v>
      </c>
      <c r="CR126" s="13">
        <f t="shared" si="14"/>
        <v>0</v>
      </c>
      <c r="CS126" s="18" t="s">
        <v>73</v>
      </c>
    </row>
    <row r="127" spans="1:97" x14ac:dyDescent="0.25">
      <c r="A127" s="18">
        <v>34</v>
      </c>
      <c r="B127" s="18" t="s">
        <v>30</v>
      </c>
      <c r="C127" s="18">
        <v>205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>
        <v>205</v>
      </c>
      <c r="Q127" s="18">
        <v>205</v>
      </c>
      <c r="R127" s="18">
        <v>135</v>
      </c>
      <c r="S127" s="18">
        <v>27675</v>
      </c>
      <c r="T127" s="18">
        <v>150</v>
      </c>
      <c r="U127" s="18">
        <v>30750</v>
      </c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20">
        <f t="shared" si="22"/>
        <v>135</v>
      </c>
      <c r="CK127" s="20">
        <f t="shared" si="23"/>
        <v>150</v>
      </c>
      <c r="CL127" s="29">
        <f t="shared" si="12"/>
        <v>27675</v>
      </c>
      <c r="CN127" s="29">
        <f t="shared" si="11"/>
        <v>30750</v>
      </c>
      <c r="CO127" s="29">
        <f t="shared" si="21"/>
        <v>30750</v>
      </c>
      <c r="CP127" s="27">
        <f t="shared" si="13"/>
        <v>0</v>
      </c>
      <c r="CQ127">
        <v>30750</v>
      </c>
      <c r="CR127" s="13">
        <f t="shared" si="14"/>
        <v>0</v>
      </c>
      <c r="CS127" s="18" t="s">
        <v>73</v>
      </c>
    </row>
    <row r="128" spans="1:97" x14ac:dyDescent="0.25">
      <c r="A128" s="18">
        <v>34</v>
      </c>
      <c r="B128" s="18" t="s">
        <v>35</v>
      </c>
      <c r="C128" s="18">
        <v>249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>
        <v>249</v>
      </c>
      <c r="Q128" s="18">
        <v>249</v>
      </c>
      <c r="R128" s="18">
        <v>225</v>
      </c>
      <c r="S128" s="18">
        <v>56025</v>
      </c>
      <c r="T128" s="18">
        <v>298</v>
      </c>
      <c r="U128" s="18">
        <v>74202</v>
      </c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20">
        <f t="shared" si="22"/>
        <v>225</v>
      </c>
      <c r="CK128" s="20">
        <f t="shared" si="23"/>
        <v>298</v>
      </c>
      <c r="CL128" s="29">
        <f t="shared" si="12"/>
        <v>56025</v>
      </c>
      <c r="CN128" s="29">
        <f t="shared" si="11"/>
        <v>74202</v>
      </c>
      <c r="CO128" s="29">
        <f t="shared" si="21"/>
        <v>74202</v>
      </c>
      <c r="CP128" s="27">
        <f t="shared" si="13"/>
        <v>0</v>
      </c>
      <c r="CQ128">
        <v>30876</v>
      </c>
      <c r="CR128" s="13">
        <f t="shared" si="14"/>
        <v>43326</v>
      </c>
      <c r="CS128" s="18" t="s">
        <v>73</v>
      </c>
    </row>
    <row r="129" spans="1:97" x14ac:dyDescent="0.25">
      <c r="A129" s="18">
        <v>35</v>
      </c>
      <c r="B129" s="18" t="s">
        <v>29</v>
      </c>
      <c r="C129" s="18">
        <v>141</v>
      </c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>
        <v>141</v>
      </c>
      <c r="Q129" s="18">
        <v>141</v>
      </c>
      <c r="R129" s="18">
        <v>230</v>
      </c>
      <c r="S129" s="18">
        <v>32430</v>
      </c>
      <c r="T129" s="18">
        <v>255</v>
      </c>
      <c r="U129" s="18">
        <v>35955</v>
      </c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20">
        <f t="shared" si="22"/>
        <v>230</v>
      </c>
      <c r="CK129" s="20">
        <f t="shared" si="23"/>
        <v>255</v>
      </c>
      <c r="CL129" s="29">
        <f t="shared" si="12"/>
        <v>32430</v>
      </c>
      <c r="CN129" s="29">
        <f t="shared" si="11"/>
        <v>35955</v>
      </c>
      <c r="CO129" s="29">
        <f>+CN129</f>
        <v>35955</v>
      </c>
      <c r="CP129" s="27">
        <f t="shared" si="13"/>
        <v>0</v>
      </c>
      <c r="CQ129">
        <v>25353</v>
      </c>
      <c r="CR129" s="13">
        <f t="shared" si="14"/>
        <v>10602</v>
      </c>
      <c r="CS129" s="18" t="s">
        <v>73</v>
      </c>
    </row>
    <row r="130" spans="1:97" x14ac:dyDescent="0.25">
      <c r="A130" s="18">
        <v>35</v>
      </c>
      <c r="B130" s="18" t="s">
        <v>36</v>
      </c>
      <c r="C130" s="18">
        <v>228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>
        <v>228</v>
      </c>
      <c r="Q130" s="18">
        <v>228</v>
      </c>
      <c r="R130" s="18">
        <v>26</v>
      </c>
      <c r="S130" s="18">
        <v>5928</v>
      </c>
      <c r="T130" s="18">
        <v>28</v>
      </c>
      <c r="U130" s="18">
        <v>6384</v>
      </c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20">
        <f t="shared" si="22"/>
        <v>26</v>
      </c>
      <c r="CK130" s="20">
        <f t="shared" si="23"/>
        <v>28</v>
      </c>
      <c r="CL130" s="29">
        <f t="shared" si="12"/>
        <v>5928</v>
      </c>
      <c r="CN130" s="29">
        <f t="shared" si="11"/>
        <v>6384</v>
      </c>
      <c r="CO130" s="29">
        <f>+C130*CK130</f>
        <v>6384</v>
      </c>
      <c r="CP130" s="27">
        <f t="shared" si="13"/>
        <v>0</v>
      </c>
      <c r="CQ130">
        <v>6384</v>
      </c>
      <c r="CR130" s="13">
        <f t="shared" si="14"/>
        <v>0</v>
      </c>
      <c r="CS130" s="18" t="s">
        <v>73</v>
      </c>
    </row>
    <row r="131" spans="1:97" x14ac:dyDescent="0.25">
      <c r="A131" s="18">
        <v>35</v>
      </c>
      <c r="B131" s="18" t="s">
        <v>33</v>
      </c>
      <c r="C131" s="18">
        <v>23</v>
      </c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>
        <v>23</v>
      </c>
      <c r="Q131" s="18">
        <v>23</v>
      </c>
      <c r="R131" s="18">
        <v>405</v>
      </c>
      <c r="S131" s="18">
        <v>9315</v>
      </c>
      <c r="T131" s="18">
        <v>450</v>
      </c>
      <c r="U131" s="18">
        <v>10350</v>
      </c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20">
        <f t="shared" si="22"/>
        <v>405</v>
      </c>
      <c r="CK131" s="20">
        <f t="shared" si="23"/>
        <v>450</v>
      </c>
      <c r="CL131" s="29">
        <f t="shared" si="12"/>
        <v>9315</v>
      </c>
      <c r="CN131" s="29">
        <f t="shared" ref="CN131:CN194" si="24">MIN(I131,O131,AA131,AG131,AM131,AS131,AY131,BE131,BK131,BQ131,BW131,CC131,CI131,U131)</f>
        <v>10350</v>
      </c>
      <c r="CO131" s="29">
        <f>+C131*CK131</f>
        <v>10350</v>
      </c>
      <c r="CP131" s="27">
        <f t="shared" si="13"/>
        <v>0</v>
      </c>
      <c r="CQ131">
        <v>6785</v>
      </c>
      <c r="CR131" s="13">
        <f t="shared" si="14"/>
        <v>3565</v>
      </c>
      <c r="CS131" s="18" t="s">
        <v>73</v>
      </c>
    </row>
    <row r="132" spans="1:97" x14ac:dyDescent="0.25">
      <c r="A132" s="18">
        <v>35</v>
      </c>
      <c r="B132" s="18" t="s">
        <v>37</v>
      </c>
      <c r="C132" s="18">
        <v>4876</v>
      </c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>
        <v>4876</v>
      </c>
      <c r="Q132" s="18">
        <v>4876</v>
      </c>
      <c r="R132" s="18">
        <v>18</v>
      </c>
      <c r="S132" s="18">
        <v>87768</v>
      </c>
      <c r="T132" s="18">
        <v>20</v>
      </c>
      <c r="U132" s="18">
        <v>97520</v>
      </c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20">
        <f t="shared" si="22"/>
        <v>18</v>
      </c>
      <c r="CK132" s="20">
        <f t="shared" si="23"/>
        <v>20</v>
      </c>
      <c r="CL132" s="29">
        <f t="shared" ref="CL132:CL195" si="25">MIN(G132,M132,Y132,AE132,AK132,AQ132,AW132,BC132,BI132,BO132,BU132,CA132,CG132,S132)</f>
        <v>87768</v>
      </c>
      <c r="CN132" s="29">
        <f t="shared" si="24"/>
        <v>97520</v>
      </c>
      <c r="CO132" s="29">
        <f>+C132*CK132</f>
        <v>97520</v>
      </c>
      <c r="CP132" s="27">
        <f t="shared" ref="CP132:CP195" si="26">+CN132-CO132</f>
        <v>0</v>
      </c>
      <c r="CQ132">
        <v>78016</v>
      </c>
      <c r="CR132" s="13">
        <f t="shared" ref="CR132:CR195" si="27">+CN132-CQ132</f>
        <v>19504</v>
      </c>
      <c r="CS132" s="18" t="s">
        <v>73</v>
      </c>
    </row>
    <row r="133" spans="1:97" x14ac:dyDescent="0.25">
      <c r="A133" s="18">
        <v>35</v>
      </c>
      <c r="B133" s="18" t="s">
        <v>32</v>
      </c>
      <c r="C133" s="18">
        <v>637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>
        <v>637</v>
      </c>
      <c r="Q133" s="18">
        <v>637</v>
      </c>
      <c r="R133" s="18">
        <v>189</v>
      </c>
      <c r="S133" s="18">
        <v>120393</v>
      </c>
      <c r="T133" s="18">
        <v>210</v>
      </c>
      <c r="U133" s="18">
        <v>133770</v>
      </c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20">
        <f t="shared" si="22"/>
        <v>189</v>
      </c>
      <c r="CK133" s="20">
        <f t="shared" si="23"/>
        <v>210</v>
      </c>
      <c r="CL133" s="29">
        <f t="shared" si="25"/>
        <v>120393</v>
      </c>
      <c r="CN133" s="29">
        <f t="shared" si="24"/>
        <v>133770</v>
      </c>
      <c r="CO133" s="29">
        <f>+CN133</f>
        <v>133770</v>
      </c>
      <c r="CP133" s="27">
        <f t="shared" si="26"/>
        <v>0</v>
      </c>
      <c r="CQ133">
        <v>79000</v>
      </c>
      <c r="CR133" s="13">
        <f t="shared" si="27"/>
        <v>54770</v>
      </c>
      <c r="CS133" s="18" t="s">
        <v>73</v>
      </c>
    </row>
    <row r="134" spans="1:97" x14ac:dyDescent="0.25">
      <c r="A134" s="18">
        <v>35</v>
      </c>
      <c r="B134" s="18" t="s">
        <v>34</v>
      </c>
      <c r="C134" s="18">
        <v>1</v>
      </c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>
        <v>1</v>
      </c>
      <c r="Q134" s="18">
        <v>1</v>
      </c>
      <c r="R134" s="18">
        <v>333</v>
      </c>
      <c r="S134" s="18">
        <v>333</v>
      </c>
      <c r="T134" s="18">
        <v>370</v>
      </c>
      <c r="U134" s="18">
        <v>370</v>
      </c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20">
        <f t="shared" si="22"/>
        <v>333</v>
      </c>
      <c r="CK134" s="20">
        <f t="shared" si="23"/>
        <v>370</v>
      </c>
      <c r="CL134" s="29">
        <f t="shared" si="25"/>
        <v>333</v>
      </c>
      <c r="CN134" s="29">
        <f t="shared" si="24"/>
        <v>370</v>
      </c>
      <c r="CO134" s="29">
        <f>+C134*CK134</f>
        <v>370</v>
      </c>
      <c r="CP134" s="27">
        <f t="shared" si="26"/>
        <v>0</v>
      </c>
      <c r="CQ134">
        <v>360</v>
      </c>
      <c r="CR134" s="13">
        <f t="shared" si="27"/>
        <v>10</v>
      </c>
      <c r="CS134" s="18" t="s">
        <v>73</v>
      </c>
    </row>
    <row r="135" spans="1:97" x14ac:dyDescent="0.25">
      <c r="A135" s="18">
        <v>35</v>
      </c>
      <c r="B135" s="18" t="s">
        <v>31</v>
      </c>
      <c r="C135" s="18">
        <v>36</v>
      </c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>
        <v>36</v>
      </c>
      <c r="Q135" s="18">
        <v>36</v>
      </c>
      <c r="R135" s="18">
        <v>149</v>
      </c>
      <c r="S135" s="18">
        <v>5364</v>
      </c>
      <c r="T135" s="18">
        <v>165</v>
      </c>
      <c r="U135" s="18">
        <v>5940</v>
      </c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20">
        <f t="shared" si="22"/>
        <v>149</v>
      </c>
      <c r="CK135" s="20">
        <f t="shared" si="23"/>
        <v>165</v>
      </c>
      <c r="CL135" s="29">
        <f t="shared" si="25"/>
        <v>5364</v>
      </c>
      <c r="CN135" s="29">
        <f t="shared" si="24"/>
        <v>5940</v>
      </c>
      <c r="CO135" s="29">
        <f>+C135*CK135</f>
        <v>5940</v>
      </c>
      <c r="CP135" s="27">
        <f t="shared" si="26"/>
        <v>0</v>
      </c>
      <c r="CQ135">
        <v>5940</v>
      </c>
      <c r="CR135" s="13">
        <f t="shared" si="27"/>
        <v>0</v>
      </c>
      <c r="CS135" s="18" t="s">
        <v>73</v>
      </c>
    </row>
    <row r="136" spans="1:97" x14ac:dyDescent="0.25">
      <c r="A136" s="18">
        <v>35</v>
      </c>
      <c r="B136" s="18" t="s">
        <v>30</v>
      </c>
      <c r="C136" s="18">
        <v>179</v>
      </c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>
        <v>179</v>
      </c>
      <c r="Q136" s="18">
        <v>179</v>
      </c>
      <c r="R136" s="18">
        <v>135</v>
      </c>
      <c r="S136" s="18">
        <v>24165</v>
      </c>
      <c r="T136" s="18">
        <v>150</v>
      </c>
      <c r="U136" s="18">
        <v>26850</v>
      </c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20">
        <f t="shared" si="22"/>
        <v>135</v>
      </c>
      <c r="CK136" s="20">
        <f t="shared" si="23"/>
        <v>150</v>
      </c>
      <c r="CL136" s="29">
        <f t="shared" si="25"/>
        <v>24165</v>
      </c>
      <c r="CN136" s="29">
        <f t="shared" si="24"/>
        <v>26850</v>
      </c>
      <c r="CO136" s="29">
        <f>+C136*CK136</f>
        <v>26850</v>
      </c>
      <c r="CP136" s="27">
        <f t="shared" si="26"/>
        <v>0</v>
      </c>
      <c r="CQ136">
        <v>26850</v>
      </c>
      <c r="CR136" s="13">
        <f t="shared" si="27"/>
        <v>0</v>
      </c>
      <c r="CS136" s="18" t="s">
        <v>73</v>
      </c>
    </row>
    <row r="137" spans="1:97" x14ac:dyDescent="0.25">
      <c r="A137" s="18">
        <v>35</v>
      </c>
      <c r="B137" s="18" t="s">
        <v>35</v>
      </c>
      <c r="C137" s="18">
        <v>218</v>
      </c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>
        <v>218</v>
      </c>
      <c r="Q137" s="18">
        <v>218</v>
      </c>
      <c r="R137" s="18">
        <v>225</v>
      </c>
      <c r="S137" s="18">
        <v>49050</v>
      </c>
      <c r="T137" s="18">
        <v>298</v>
      </c>
      <c r="U137" s="18">
        <v>64964</v>
      </c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20">
        <f t="shared" si="22"/>
        <v>225</v>
      </c>
      <c r="CK137" s="20">
        <f t="shared" si="23"/>
        <v>298</v>
      </c>
      <c r="CL137" s="29">
        <f t="shared" si="25"/>
        <v>49050</v>
      </c>
      <c r="CN137" s="29">
        <f t="shared" si="24"/>
        <v>64964</v>
      </c>
      <c r="CO137" s="29">
        <f>+C137*CK137</f>
        <v>64964</v>
      </c>
      <c r="CP137" s="27">
        <f t="shared" si="26"/>
        <v>0</v>
      </c>
      <c r="CQ137">
        <v>27032</v>
      </c>
      <c r="CR137" s="13">
        <f t="shared" si="27"/>
        <v>37932</v>
      </c>
      <c r="CS137" s="18" t="s">
        <v>73</v>
      </c>
    </row>
    <row r="138" spans="1:97" x14ac:dyDescent="0.25">
      <c r="A138" s="18">
        <v>36</v>
      </c>
      <c r="B138" s="18" t="s">
        <v>29</v>
      </c>
      <c r="C138" s="18">
        <v>81</v>
      </c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>
        <v>81</v>
      </c>
      <c r="Q138" s="18">
        <v>81</v>
      </c>
      <c r="R138" s="18">
        <v>230</v>
      </c>
      <c r="S138" s="18">
        <v>18630</v>
      </c>
      <c r="T138" s="18">
        <v>255</v>
      </c>
      <c r="U138" s="18">
        <v>20655</v>
      </c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20">
        <f t="shared" si="22"/>
        <v>230</v>
      </c>
      <c r="CK138" s="20">
        <f t="shared" si="23"/>
        <v>255</v>
      </c>
      <c r="CL138" s="29">
        <f t="shared" si="25"/>
        <v>18630</v>
      </c>
      <c r="CN138" s="29">
        <f t="shared" si="24"/>
        <v>20655</v>
      </c>
      <c r="CO138" s="29">
        <f>+CN138</f>
        <v>20655</v>
      </c>
      <c r="CP138" s="27">
        <f t="shared" si="26"/>
        <v>0</v>
      </c>
      <c r="CQ138">
        <v>14563</v>
      </c>
      <c r="CR138" s="13">
        <f t="shared" si="27"/>
        <v>6092</v>
      </c>
      <c r="CS138" s="18" t="s">
        <v>73</v>
      </c>
    </row>
    <row r="139" spans="1:97" x14ac:dyDescent="0.25">
      <c r="A139" s="18">
        <v>36</v>
      </c>
      <c r="B139" s="18" t="s">
        <v>36</v>
      </c>
      <c r="C139" s="18">
        <v>130</v>
      </c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>
        <v>130</v>
      </c>
      <c r="Q139" s="18">
        <v>130</v>
      </c>
      <c r="R139" s="18">
        <v>26</v>
      </c>
      <c r="S139" s="18">
        <v>3380</v>
      </c>
      <c r="T139" s="18">
        <v>28</v>
      </c>
      <c r="U139" s="18">
        <v>3640</v>
      </c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20">
        <f t="shared" si="22"/>
        <v>26</v>
      </c>
      <c r="CK139" s="20">
        <f t="shared" si="23"/>
        <v>28</v>
      </c>
      <c r="CL139" s="29">
        <f t="shared" si="25"/>
        <v>3380</v>
      </c>
      <c r="CN139" s="29">
        <f t="shared" si="24"/>
        <v>3640</v>
      </c>
      <c r="CO139" s="29">
        <f t="shared" ref="CO139:CO146" si="28">+C139*CK139</f>
        <v>3640</v>
      </c>
      <c r="CP139" s="27">
        <f t="shared" si="26"/>
        <v>0</v>
      </c>
      <c r="CQ139">
        <v>3640</v>
      </c>
      <c r="CR139" s="13">
        <f t="shared" si="27"/>
        <v>0</v>
      </c>
      <c r="CS139" s="18" t="s">
        <v>73</v>
      </c>
    </row>
    <row r="140" spans="1:97" x14ac:dyDescent="0.25">
      <c r="A140" s="18">
        <v>36</v>
      </c>
      <c r="B140" s="18" t="s">
        <v>33</v>
      </c>
      <c r="C140" s="18">
        <v>13</v>
      </c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>
        <v>13</v>
      </c>
      <c r="Q140" s="18">
        <v>13</v>
      </c>
      <c r="R140" s="18">
        <v>405</v>
      </c>
      <c r="S140" s="18">
        <v>5265</v>
      </c>
      <c r="T140" s="18">
        <v>450</v>
      </c>
      <c r="U140" s="18">
        <v>5850</v>
      </c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20">
        <f t="shared" si="22"/>
        <v>405</v>
      </c>
      <c r="CK140" s="20">
        <f t="shared" si="23"/>
        <v>450</v>
      </c>
      <c r="CL140" s="29">
        <f t="shared" si="25"/>
        <v>5265</v>
      </c>
      <c r="CN140" s="29">
        <f t="shared" si="24"/>
        <v>5850</v>
      </c>
      <c r="CO140" s="29">
        <f t="shared" si="28"/>
        <v>5850</v>
      </c>
      <c r="CP140" s="27">
        <f t="shared" si="26"/>
        <v>0</v>
      </c>
      <c r="CQ140">
        <v>3835</v>
      </c>
      <c r="CR140" s="13">
        <f t="shared" si="27"/>
        <v>2015</v>
      </c>
      <c r="CS140" s="18" t="s">
        <v>73</v>
      </c>
    </row>
    <row r="141" spans="1:97" x14ac:dyDescent="0.25">
      <c r="A141" s="18">
        <v>36</v>
      </c>
      <c r="B141" s="18" t="s">
        <v>37</v>
      </c>
      <c r="C141" s="18">
        <v>1840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>
        <v>1840</v>
      </c>
      <c r="Q141" s="18">
        <v>1840</v>
      </c>
      <c r="R141" s="18">
        <v>18</v>
      </c>
      <c r="S141" s="18">
        <v>33120</v>
      </c>
      <c r="T141" s="18">
        <v>20</v>
      </c>
      <c r="U141" s="18">
        <v>36800</v>
      </c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20">
        <f t="shared" si="22"/>
        <v>18</v>
      </c>
      <c r="CK141" s="20">
        <f t="shared" si="23"/>
        <v>20</v>
      </c>
      <c r="CL141" s="29">
        <f t="shared" si="25"/>
        <v>33120</v>
      </c>
      <c r="CN141" s="29">
        <f t="shared" si="24"/>
        <v>36800</v>
      </c>
      <c r="CO141" s="29">
        <f t="shared" si="28"/>
        <v>36800</v>
      </c>
      <c r="CP141" s="27">
        <f t="shared" si="26"/>
        <v>0</v>
      </c>
      <c r="CQ141">
        <v>29440</v>
      </c>
      <c r="CR141" s="13">
        <f t="shared" si="27"/>
        <v>7360</v>
      </c>
      <c r="CS141" s="18" t="s">
        <v>73</v>
      </c>
    </row>
    <row r="142" spans="1:97" x14ac:dyDescent="0.25">
      <c r="A142" s="18">
        <v>36</v>
      </c>
      <c r="B142" s="18" t="s">
        <v>32</v>
      </c>
      <c r="C142" s="18">
        <v>364</v>
      </c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>
        <v>364</v>
      </c>
      <c r="Q142" s="18">
        <v>364</v>
      </c>
      <c r="R142" s="18">
        <v>189</v>
      </c>
      <c r="S142" s="18">
        <v>68796</v>
      </c>
      <c r="T142" s="18">
        <v>210</v>
      </c>
      <c r="U142" s="18">
        <v>76440</v>
      </c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20">
        <f t="shared" si="22"/>
        <v>189</v>
      </c>
      <c r="CK142" s="20">
        <f t="shared" si="23"/>
        <v>210</v>
      </c>
      <c r="CL142" s="29">
        <f t="shared" si="25"/>
        <v>68796</v>
      </c>
      <c r="CN142" s="29">
        <f t="shared" si="24"/>
        <v>76440</v>
      </c>
      <c r="CO142" s="29">
        <f t="shared" si="28"/>
        <v>76440</v>
      </c>
      <c r="CP142" s="27">
        <f t="shared" si="26"/>
        <v>0</v>
      </c>
      <c r="CQ142">
        <v>45136</v>
      </c>
      <c r="CR142" s="13">
        <f t="shared" si="27"/>
        <v>31304</v>
      </c>
      <c r="CS142" s="18" t="s">
        <v>73</v>
      </c>
    </row>
    <row r="143" spans="1:97" x14ac:dyDescent="0.25">
      <c r="A143" s="18">
        <v>36</v>
      </c>
      <c r="B143" s="18" t="s">
        <v>34</v>
      </c>
      <c r="C143" s="18">
        <v>1</v>
      </c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>
        <v>1</v>
      </c>
      <c r="Q143" s="18">
        <v>1</v>
      </c>
      <c r="R143" s="18">
        <v>333</v>
      </c>
      <c r="S143" s="18">
        <v>333</v>
      </c>
      <c r="T143" s="18">
        <v>370</v>
      </c>
      <c r="U143" s="18">
        <v>370</v>
      </c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20">
        <f t="shared" si="22"/>
        <v>333</v>
      </c>
      <c r="CK143" s="20">
        <f t="shared" si="23"/>
        <v>370</v>
      </c>
      <c r="CL143" s="29">
        <f t="shared" si="25"/>
        <v>333</v>
      </c>
      <c r="CN143" s="29">
        <f t="shared" si="24"/>
        <v>370</v>
      </c>
      <c r="CO143" s="29">
        <f t="shared" si="28"/>
        <v>370</v>
      </c>
      <c r="CP143" s="27">
        <f t="shared" si="26"/>
        <v>0</v>
      </c>
      <c r="CQ143">
        <v>360</v>
      </c>
      <c r="CR143" s="13">
        <f t="shared" si="27"/>
        <v>10</v>
      </c>
      <c r="CS143" s="18" t="s">
        <v>73</v>
      </c>
    </row>
    <row r="144" spans="1:97" x14ac:dyDescent="0.25">
      <c r="A144" s="18">
        <v>36</v>
      </c>
      <c r="B144" s="18" t="s">
        <v>31</v>
      </c>
      <c r="C144" s="18">
        <v>21</v>
      </c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>
        <v>21</v>
      </c>
      <c r="Q144" s="18">
        <v>21</v>
      </c>
      <c r="R144" s="18">
        <v>149</v>
      </c>
      <c r="S144" s="18">
        <v>3129</v>
      </c>
      <c r="T144" s="18">
        <v>165</v>
      </c>
      <c r="U144" s="18">
        <v>3465</v>
      </c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20">
        <f t="shared" si="22"/>
        <v>149</v>
      </c>
      <c r="CK144" s="20">
        <f t="shared" si="23"/>
        <v>165</v>
      </c>
      <c r="CL144" s="29">
        <f t="shared" si="25"/>
        <v>3129</v>
      </c>
      <c r="CN144" s="29">
        <f t="shared" si="24"/>
        <v>3465</v>
      </c>
      <c r="CO144" s="29">
        <f t="shared" si="28"/>
        <v>3465</v>
      </c>
      <c r="CP144" s="27">
        <f t="shared" si="26"/>
        <v>0</v>
      </c>
      <c r="CQ144">
        <v>3465</v>
      </c>
      <c r="CR144" s="13">
        <f t="shared" si="27"/>
        <v>0</v>
      </c>
      <c r="CS144" s="18" t="s">
        <v>73</v>
      </c>
    </row>
    <row r="145" spans="1:97" x14ac:dyDescent="0.25">
      <c r="A145" s="18">
        <v>36</v>
      </c>
      <c r="B145" s="18" t="s">
        <v>30</v>
      </c>
      <c r="C145" s="18">
        <v>102</v>
      </c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>
        <v>102</v>
      </c>
      <c r="Q145" s="18">
        <v>102</v>
      </c>
      <c r="R145" s="18">
        <v>135</v>
      </c>
      <c r="S145" s="18">
        <v>13770</v>
      </c>
      <c r="T145" s="18">
        <v>150</v>
      </c>
      <c r="U145" s="18">
        <v>15300</v>
      </c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20">
        <f t="shared" si="22"/>
        <v>135</v>
      </c>
      <c r="CK145" s="20">
        <f t="shared" si="23"/>
        <v>150</v>
      </c>
      <c r="CL145" s="29">
        <f t="shared" si="25"/>
        <v>13770</v>
      </c>
      <c r="CN145" s="29">
        <f t="shared" si="24"/>
        <v>15300</v>
      </c>
      <c r="CO145" s="29">
        <f t="shared" si="28"/>
        <v>15300</v>
      </c>
      <c r="CP145" s="27">
        <f t="shared" si="26"/>
        <v>0</v>
      </c>
      <c r="CQ145">
        <v>15300</v>
      </c>
      <c r="CR145" s="13">
        <f t="shared" si="27"/>
        <v>0</v>
      </c>
      <c r="CS145" s="18" t="s">
        <v>73</v>
      </c>
    </row>
    <row r="146" spans="1:97" x14ac:dyDescent="0.25">
      <c r="A146" s="18">
        <v>36</v>
      </c>
      <c r="B146" s="18" t="s">
        <v>35</v>
      </c>
      <c r="C146" s="18">
        <v>125</v>
      </c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>
        <v>125</v>
      </c>
      <c r="Q146" s="18">
        <v>125</v>
      </c>
      <c r="R146" s="18">
        <v>225</v>
      </c>
      <c r="S146" s="18">
        <v>28125</v>
      </c>
      <c r="T146" s="18">
        <v>298</v>
      </c>
      <c r="U146" s="18">
        <v>37250</v>
      </c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20">
        <f t="shared" si="22"/>
        <v>225</v>
      </c>
      <c r="CK146" s="20">
        <f t="shared" si="23"/>
        <v>298</v>
      </c>
      <c r="CL146" s="29">
        <f t="shared" si="25"/>
        <v>28125</v>
      </c>
      <c r="CN146" s="29">
        <f t="shared" si="24"/>
        <v>37250</v>
      </c>
      <c r="CO146" s="29">
        <f t="shared" si="28"/>
        <v>37250</v>
      </c>
      <c r="CP146" s="27">
        <f t="shared" si="26"/>
        <v>0</v>
      </c>
      <c r="CQ146">
        <v>15500</v>
      </c>
      <c r="CR146" s="13">
        <f t="shared" si="27"/>
        <v>21750</v>
      </c>
      <c r="CS146" s="18" t="s">
        <v>73</v>
      </c>
    </row>
    <row r="147" spans="1:97" x14ac:dyDescent="0.25">
      <c r="A147" s="18">
        <v>37</v>
      </c>
      <c r="B147" s="18" t="s">
        <v>29</v>
      </c>
      <c r="C147" s="18">
        <v>40</v>
      </c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>
        <v>40</v>
      </c>
      <c r="Q147" s="18">
        <v>40</v>
      </c>
      <c r="R147" s="18">
        <v>230</v>
      </c>
      <c r="S147" s="18">
        <v>9200</v>
      </c>
      <c r="T147" s="18">
        <v>255</v>
      </c>
      <c r="U147" s="18">
        <v>10200</v>
      </c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20">
        <f t="shared" si="22"/>
        <v>230</v>
      </c>
      <c r="CK147" s="20">
        <f t="shared" si="23"/>
        <v>255</v>
      </c>
      <c r="CL147" s="29">
        <f t="shared" si="25"/>
        <v>9200</v>
      </c>
      <c r="CN147" s="29">
        <f t="shared" si="24"/>
        <v>10200</v>
      </c>
      <c r="CO147" s="29">
        <f>+CN147</f>
        <v>10200</v>
      </c>
      <c r="CP147" s="27">
        <f t="shared" si="26"/>
        <v>0</v>
      </c>
      <c r="CQ147">
        <v>7192</v>
      </c>
      <c r="CR147" s="13">
        <f t="shared" si="27"/>
        <v>3008</v>
      </c>
      <c r="CS147" s="18" t="s">
        <v>73</v>
      </c>
    </row>
    <row r="148" spans="1:97" x14ac:dyDescent="0.25">
      <c r="A148" s="18">
        <v>37</v>
      </c>
      <c r="B148" s="18" t="s">
        <v>36</v>
      </c>
      <c r="C148" s="18">
        <v>65</v>
      </c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>
        <v>65</v>
      </c>
      <c r="Q148" s="18">
        <v>65</v>
      </c>
      <c r="R148" s="18">
        <v>26</v>
      </c>
      <c r="S148" s="18">
        <v>1690</v>
      </c>
      <c r="T148" s="18">
        <v>28</v>
      </c>
      <c r="U148" s="18">
        <v>1820</v>
      </c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20">
        <f t="shared" si="22"/>
        <v>26</v>
      </c>
      <c r="CK148" s="20">
        <f t="shared" si="23"/>
        <v>28</v>
      </c>
      <c r="CL148" s="29">
        <f t="shared" si="25"/>
        <v>1690</v>
      </c>
      <c r="CN148" s="29">
        <f t="shared" si="24"/>
        <v>1820</v>
      </c>
      <c r="CO148" s="29">
        <f>+C148*CK148</f>
        <v>1820</v>
      </c>
      <c r="CP148" s="27">
        <f t="shared" si="26"/>
        <v>0</v>
      </c>
      <c r="CQ148">
        <v>1820</v>
      </c>
      <c r="CR148" s="13">
        <f t="shared" si="27"/>
        <v>0</v>
      </c>
      <c r="CS148" s="18" t="s">
        <v>73</v>
      </c>
    </row>
    <row r="149" spans="1:97" x14ac:dyDescent="0.25">
      <c r="A149" s="18">
        <v>37</v>
      </c>
      <c r="B149" s="18" t="s">
        <v>33</v>
      </c>
      <c r="C149" s="18">
        <v>7</v>
      </c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>
        <v>7</v>
      </c>
      <c r="Q149" s="18">
        <v>7</v>
      </c>
      <c r="R149" s="18">
        <v>405</v>
      </c>
      <c r="S149" s="18">
        <v>2835</v>
      </c>
      <c r="T149" s="18">
        <v>450</v>
      </c>
      <c r="U149" s="18">
        <v>3150</v>
      </c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20">
        <f t="shared" si="22"/>
        <v>405</v>
      </c>
      <c r="CK149" s="20">
        <f t="shared" si="23"/>
        <v>450</v>
      </c>
      <c r="CL149" s="29">
        <f t="shared" si="25"/>
        <v>2835</v>
      </c>
      <c r="CN149" s="29">
        <f t="shared" si="24"/>
        <v>3150</v>
      </c>
      <c r="CO149" s="29">
        <f>+C149*CK149</f>
        <v>3150</v>
      </c>
      <c r="CP149" s="27">
        <f t="shared" si="26"/>
        <v>0</v>
      </c>
      <c r="CQ149">
        <v>2065</v>
      </c>
      <c r="CR149" s="13">
        <f t="shared" si="27"/>
        <v>1085</v>
      </c>
      <c r="CS149" s="18" t="s">
        <v>73</v>
      </c>
    </row>
    <row r="150" spans="1:97" x14ac:dyDescent="0.25">
      <c r="A150" s="18">
        <v>37</v>
      </c>
      <c r="B150" s="18" t="s">
        <v>37</v>
      </c>
      <c r="C150" s="18">
        <v>920</v>
      </c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>
        <v>920</v>
      </c>
      <c r="Q150" s="18">
        <v>920</v>
      </c>
      <c r="R150" s="18">
        <v>18</v>
      </c>
      <c r="S150" s="18">
        <v>16560</v>
      </c>
      <c r="T150" s="18">
        <v>20</v>
      </c>
      <c r="U150" s="18">
        <v>18400</v>
      </c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20">
        <f t="shared" si="22"/>
        <v>18</v>
      </c>
      <c r="CK150" s="20">
        <f t="shared" si="23"/>
        <v>20</v>
      </c>
      <c r="CL150" s="29">
        <f t="shared" si="25"/>
        <v>16560</v>
      </c>
      <c r="CN150" s="29">
        <f t="shared" si="24"/>
        <v>18400</v>
      </c>
      <c r="CO150" s="29">
        <f>+C150*CK150</f>
        <v>18400</v>
      </c>
      <c r="CP150" s="27">
        <f t="shared" si="26"/>
        <v>0</v>
      </c>
      <c r="CQ150">
        <v>14720</v>
      </c>
      <c r="CR150" s="13">
        <f t="shared" si="27"/>
        <v>3680</v>
      </c>
      <c r="CS150" s="18" t="s">
        <v>73</v>
      </c>
    </row>
    <row r="151" spans="1:97" x14ac:dyDescent="0.25">
      <c r="A151" s="18">
        <v>37</v>
      </c>
      <c r="B151" s="18" t="s">
        <v>32</v>
      </c>
      <c r="C151" s="18">
        <v>182</v>
      </c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>
        <v>182</v>
      </c>
      <c r="Q151" s="18">
        <v>182</v>
      </c>
      <c r="R151" s="18">
        <v>189</v>
      </c>
      <c r="S151" s="18">
        <v>34398</v>
      </c>
      <c r="T151" s="18">
        <v>210</v>
      </c>
      <c r="U151" s="18">
        <v>38220</v>
      </c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20">
        <f t="shared" si="22"/>
        <v>189</v>
      </c>
      <c r="CK151" s="20">
        <f t="shared" si="23"/>
        <v>210</v>
      </c>
      <c r="CL151" s="29">
        <f t="shared" si="25"/>
        <v>34398</v>
      </c>
      <c r="CN151" s="29">
        <f t="shared" si="24"/>
        <v>38220</v>
      </c>
      <c r="CO151" s="29">
        <f>+CN151</f>
        <v>38220</v>
      </c>
      <c r="CP151" s="27">
        <f t="shared" si="26"/>
        <v>0</v>
      </c>
      <c r="CQ151">
        <v>22569</v>
      </c>
      <c r="CR151" s="13">
        <f t="shared" si="27"/>
        <v>15651</v>
      </c>
      <c r="CS151" s="18" t="s">
        <v>73</v>
      </c>
    </row>
    <row r="152" spans="1:97" x14ac:dyDescent="0.25">
      <c r="A152" s="18">
        <v>37</v>
      </c>
      <c r="B152" s="18" t="s">
        <v>34</v>
      </c>
      <c r="C152" s="18">
        <v>1</v>
      </c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>
        <v>1</v>
      </c>
      <c r="Q152" s="18">
        <v>1</v>
      </c>
      <c r="R152" s="18">
        <v>333</v>
      </c>
      <c r="S152" s="18">
        <v>333</v>
      </c>
      <c r="T152" s="18">
        <v>370</v>
      </c>
      <c r="U152" s="18">
        <v>370</v>
      </c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20">
        <f t="shared" si="22"/>
        <v>333</v>
      </c>
      <c r="CK152" s="20">
        <f t="shared" si="23"/>
        <v>370</v>
      </c>
      <c r="CL152" s="29">
        <f t="shared" si="25"/>
        <v>333</v>
      </c>
      <c r="CN152" s="29">
        <f t="shared" si="24"/>
        <v>370</v>
      </c>
      <c r="CO152" s="29">
        <f>+C152*CK152</f>
        <v>370</v>
      </c>
      <c r="CP152" s="27">
        <f t="shared" si="26"/>
        <v>0</v>
      </c>
      <c r="CQ152">
        <v>360</v>
      </c>
      <c r="CR152" s="13">
        <f t="shared" si="27"/>
        <v>10</v>
      </c>
      <c r="CS152" s="18" t="s">
        <v>73</v>
      </c>
    </row>
    <row r="153" spans="1:97" x14ac:dyDescent="0.25">
      <c r="A153" s="18">
        <v>37</v>
      </c>
      <c r="B153" s="18" t="s">
        <v>31</v>
      </c>
      <c r="C153" s="18">
        <v>10</v>
      </c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>
        <v>10</v>
      </c>
      <c r="Q153" s="18">
        <v>10</v>
      </c>
      <c r="R153" s="18">
        <v>149</v>
      </c>
      <c r="S153" s="18">
        <v>1490</v>
      </c>
      <c r="T153" s="18">
        <v>165</v>
      </c>
      <c r="U153" s="18">
        <v>1650</v>
      </c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20">
        <f t="shared" si="22"/>
        <v>149</v>
      </c>
      <c r="CK153" s="20">
        <f t="shared" si="23"/>
        <v>165</v>
      </c>
      <c r="CL153" s="29">
        <f t="shared" si="25"/>
        <v>1490</v>
      </c>
      <c r="CN153" s="29">
        <f t="shared" si="24"/>
        <v>1650</v>
      </c>
      <c r="CO153" s="29">
        <f>+C153*CK153</f>
        <v>1650</v>
      </c>
      <c r="CP153" s="27">
        <f t="shared" si="26"/>
        <v>0</v>
      </c>
      <c r="CQ153">
        <v>1650</v>
      </c>
      <c r="CR153" s="13">
        <f t="shared" si="27"/>
        <v>0</v>
      </c>
      <c r="CS153" s="18" t="s">
        <v>73</v>
      </c>
    </row>
    <row r="154" spans="1:97" x14ac:dyDescent="0.25">
      <c r="A154" s="18">
        <v>37</v>
      </c>
      <c r="B154" s="18" t="s">
        <v>30</v>
      </c>
      <c r="C154" s="18">
        <v>51</v>
      </c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>
        <v>51</v>
      </c>
      <c r="Q154" s="18">
        <v>51</v>
      </c>
      <c r="R154" s="18">
        <v>135</v>
      </c>
      <c r="S154" s="18">
        <v>6885</v>
      </c>
      <c r="T154" s="18">
        <v>150</v>
      </c>
      <c r="U154" s="18">
        <v>7650</v>
      </c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20">
        <f t="shared" si="22"/>
        <v>135</v>
      </c>
      <c r="CK154" s="20">
        <f t="shared" si="23"/>
        <v>150</v>
      </c>
      <c r="CL154" s="29">
        <f t="shared" si="25"/>
        <v>6885</v>
      </c>
      <c r="CN154" s="29">
        <f t="shared" si="24"/>
        <v>7650</v>
      </c>
      <c r="CO154" s="29">
        <f>+C154*CK154</f>
        <v>7650</v>
      </c>
      <c r="CP154" s="27">
        <f t="shared" si="26"/>
        <v>0</v>
      </c>
      <c r="CQ154">
        <v>7650</v>
      </c>
      <c r="CR154" s="13">
        <f t="shared" si="27"/>
        <v>0</v>
      </c>
      <c r="CS154" s="18" t="s">
        <v>73</v>
      </c>
    </row>
    <row r="155" spans="1:97" x14ac:dyDescent="0.25">
      <c r="A155" s="18">
        <v>37</v>
      </c>
      <c r="B155" s="18" t="s">
        <v>35</v>
      </c>
      <c r="C155" s="18">
        <v>62</v>
      </c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>
        <v>62</v>
      </c>
      <c r="Q155" s="18">
        <v>62</v>
      </c>
      <c r="R155" s="18">
        <v>225</v>
      </c>
      <c r="S155" s="18">
        <v>13950</v>
      </c>
      <c r="T155" s="18">
        <v>298</v>
      </c>
      <c r="U155" s="18">
        <v>18476</v>
      </c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20">
        <f t="shared" ref="CJ155:CJ186" si="29">MIN(F155,R155,X155,AD155,AJ155,AP155,AV155,BB155,BH155,BN155,BT155,BZ155,CF155,L155)</f>
        <v>225</v>
      </c>
      <c r="CK155" s="20">
        <f t="shared" ref="CK155:CK186" si="30">MIN(H155,T155,Z155,AF155,AL155,AR155,AX155,BD155,BJ155,BP155,BV155,CB155,CH155,N155)</f>
        <v>298</v>
      </c>
      <c r="CL155" s="29">
        <f t="shared" si="25"/>
        <v>13950</v>
      </c>
      <c r="CN155" s="29">
        <f t="shared" si="24"/>
        <v>18476</v>
      </c>
      <c r="CO155" s="29">
        <f>+C155*CK155</f>
        <v>18476</v>
      </c>
      <c r="CP155" s="27">
        <f t="shared" si="26"/>
        <v>0</v>
      </c>
      <c r="CQ155">
        <v>7688</v>
      </c>
      <c r="CR155" s="13">
        <f t="shared" si="27"/>
        <v>10788</v>
      </c>
      <c r="CS155" s="18" t="s">
        <v>73</v>
      </c>
    </row>
    <row r="156" spans="1:97" x14ac:dyDescent="0.25">
      <c r="A156" s="18">
        <v>38</v>
      </c>
      <c r="B156" s="18" t="s">
        <v>29</v>
      </c>
      <c r="C156" s="18">
        <v>40</v>
      </c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>
        <v>40</v>
      </c>
      <c r="Q156" s="18">
        <v>40</v>
      </c>
      <c r="R156" s="18">
        <v>230</v>
      </c>
      <c r="S156" s="18">
        <v>9200</v>
      </c>
      <c r="T156" s="18">
        <v>255</v>
      </c>
      <c r="U156" s="18">
        <v>10200</v>
      </c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20">
        <f t="shared" si="29"/>
        <v>230</v>
      </c>
      <c r="CK156" s="20">
        <f t="shared" si="30"/>
        <v>255</v>
      </c>
      <c r="CL156" s="29">
        <f t="shared" si="25"/>
        <v>9200</v>
      </c>
      <c r="CN156" s="29">
        <f t="shared" si="24"/>
        <v>10200</v>
      </c>
      <c r="CO156" s="29">
        <f>+CN156</f>
        <v>10200</v>
      </c>
      <c r="CP156" s="27">
        <f t="shared" si="26"/>
        <v>0</v>
      </c>
      <c r="CQ156">
        <v>7192</v>
      </c>
      <c r="CR156" s="13">
        <f t="shared" si="27"/>
        <v>3008</v>
      </c>
      <c r="CS156" s="18" t="s">
        <v>73</v>
      </c>
    </row>
    <row r="157" spans="1:97" x14ac:dyDescent="0.25">
      <c r="A157" s="18">
        <v>38</v>
      </c>
      <c r="B157" s="18" t="s">
        <v>36</v>
      </c>
      <c r="C157" s="18">
        <v>65</v>
      </c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>
        <v>65</v>
      </c>
      <c r="Q157" s="18">
        <v>65</v>
      </c>
      <c r="R157" s="18">
        <v>26</v>
      </c>
      <c r="S157" s="18">
        <v>1690</v>
      </c>
      <c r="T157" s="18">
        <v>28</v>
      </c>
      <c r="U157" s="18">
        <v>1820</v>
      </c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20">
        <f t="shared" si="29"/>
        <v>26</v>
      </c>
      <c r="CK157" s="20">
        <f t="shared" si="30"/>
        <v>28</v>
      </c>
      <c r="CL157" s="29">
        <f t="shared" si="25"/>
        <v>1690</v>
      </c>
      <c r="CN157" s="29">
        <f t="shared" si="24"/>
        <v>1820</v>
      </c>
      <c r="CO157" s="29">
        <f>+C157*CK157</f>
        <v>1820</v>
      </c>
      <c r="CP157" s="27">
        <f t="shared" si="26"/>
        <v>0</v>
      </c>
      <c r="CQ157">
        <v>1820</v>
      </c>
      <c r="CR157" s="13">
        <f t="shared" si="27"/>
        <v>0</v>
      </c>
      <c r="CS157" s="18" t="s">
        <v>73</v>
      </c>
    </row>
    <row r="158" spans="1:97" x14ac:dyDescent="0.25">
      <c r="A158" s="18">
        <v>38</v>
      </c>
      <c r="B158" s="18" t="s">
        <v>33</v>
      </c>
      <c r="C158" s="18">
        <v>7</v>
      </c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>
        <v>7</v>
      </c>
      <c r="Q158" s="18">
        <v>7</v>
      </c>
      <c r="R158" s="18">
        <v>405</v>
      </c>
      <c r="S158" s="18">
        <v>2835</v>
      </c>
      <c r="T158" s="18">
        <v>450</v>
      </c>
      <c r="U158" s="18">
        <v>3150</v>
      </c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20">
        <f t="shared" si="29"/>
        <v>405</v>
      </c>
      <c r="CK158" s="20">
        <f t="shared" si="30"/>
        <v>450</v>
      </c>
      <c r="CL158" s="29">
        <f t="shared" si="25"/>
        <v>2835</v>
      </c>
      <c r="CN158" s="29">
        <f t="shared" si="24"/>
        <v>3150</v>
      </c>
      <c r="CO158" s="29">
        <f>+C158*CK158</f>
        <v>3150</v>
      </c>
      <c r="CP158" s="27">
        <f t="shared" si="26"/>
        <v>0</v>
      </c>
      <c r="CQ158">
        <v>2065</v>
      </c>
      <c r="CR158" s="13">
        <f t="shared" si="27"/>
        <v>1085</v>
      </c>
      <c r="CS158" s="18" t="s">
        <v>73</v>
      </c>
    </row>
    <row r="159" spans="1:97" x14ac:dyDescent="0.25">
      <c r="A159" s="18">
        <v>38</v>
      </c>
      <c r="B159" s="18" t="s">
        <v>37</v>
      </c>
      <c r="C159" s="18">
        <v>920</v>
      </c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>
        <v>920</v>
      </c>
      <c r="Q159" s="18">
        <v>920</v>
      </c>
      <c r="R159" s="18">
        <v>18</v>
      </c>
      <c r="S159" s="18">
        <v>16560</v>
      </c>
      <c r="T159" s="18">
        <v>20</v>
      </c>
      <c r="U159" s="18">
        <v>18400</v>
      </c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20">
        <f t="shared" si="29"/>
        <v>18</v>
      </c>
      <c r="CK159" s="20">
        <f t="shared" si="30"/>
        <v>20</v>
      </c>
      <c r="CL159" s="29">
        <f t="shared" si="25"/>
        <v>16560</v>
      </c>
      <c r="CN159" s="29">
        <f t="shared" si="24"/>
        <v>18400</v>
      </c>
      <c r="CO159" s="29">
        <f>+C159*CK159</f>
        <v>18400</v>
      </c>
      <c r="CP159" s="27">
        <f t="shared" si="26"/>
        <v>0</v>
      </c>
      <c r="CQ159">
        <v>14720</v>
      </c>
      <c r="CR159" s="13">
        <f t="shared" si="27"/>
        <v>3680</v>
      </c>
      <c r="CS159" s="18" t="s">
        <v>73</v>
      </c>
    </row>
    <row r="160" spans="1:97" x14ac:dyDescent="0.25">
      <c r="A160" s="18">
        <v>38</v>
      </c>
      <c r="B160" s="18" t="s">
        <v>32</v>
      </c>
      <c r="C160" s="18">
        <v>182</v>
      </c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>
        <v>182</v>
      </c>
      <c r="Q160" s="18">
        <v>182</v>
      </c>
      <c r="R160" s="18">
        <v>189</v>
      </c>
      <c r="S160" s="18">
        <v>34398</v>
      </c>
      <c r="T160" s="18">
        <v>210</v>
      </c>
      <c r="U160" s="18">
        <v>38220</v>
      </c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20">
        <f t="shared" si="29"/>
        <v>189</v>
      </c>
      <c r="CK160" s="20">
        <f t="shared" si="30"/>
        <v>210</v>
      </c>
      <c r="CL160" s="29">
        <f t="shared" si="25"/>
        <v>34398</v>
      </c>
      <c r="CN160" s="29">
        <f t="shared" si="24"/>
        <v>38220</v>
      </c>
      <c r="CO160" s="29">
        <f>+CN160</f>
        <v>38220</v>
      </c>
      <c r="CP160" s="27">
        <f t="shared" si="26"/>
        <v>0</v>
      </c>
      <c r="CQ160">
        <v>22569</v>
      </c>
      <c r="CR160" s="13">
        <f t="shared" si="27"/>
        <v>15651</v>
      </c>
      <c r="CS160" s="18" t="s">
        <v>73</v>
      </c>
    </row>
    <row r="161" spans="1:97" x14ac:dyDescent="0.25">
      <c r="A161" s="18">
        <v>38</v>
      </c>
      <c r="B161" s="18" t="s">
        <v>34</v>
      </c>
      <c r="C161" s="18">
        <v>1</v>
      </c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>
        <v>1</v>
      </c>
      <c r="Q161" s="18">
        <v>1</v>
      </c>
      <c r="R161" s="18">
        <v>333</v>
      </c>
      <c r="S161" s="18">
        <v>333</v>
      </c>
      <c r="T161" s="18">
        <v>370</v>
      </c>
      <c r="U161" s="18">
        <v>370</v>
      </c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20">
        <f t="shared" si="29"/>
        <v>333</v>
      </c>
      <c r="CK161" s="20">
        <f t="shared" si="30"/>
        <v>370</v>
      </c>
      <c r="CL161" s="29">
        <f t="shared" si="25"/>
        <v>333</v>
      </c>
      <c r="CN161" s="29">
        <f t="shared" si="24"/>
        <v>370</v>
      </c>
      <c r="CO161" s="29">
        <f>+C161*CK161</f>
        <v>370</v>
      </c>
      <c r="CP161" s="27">
        <f t="shared" si="26"/>
        <v>0</v>
      </c>
      <c r="CQ161">
        <v>360</v>
      </c>
      <c r="CR161" s="13">
        <f t="shared" si="27"/>
        <v>10</v>
      </c>
      <c r="CS161" s="18" t="s">
        <v>73</v>
      </c>
    </row>
    <row r="162" spans="1:97" x14ac:dyDescent="0.25">
      <c r="A162" s="18">
        <v>38</v>
      </c>
      <c r="B162" s="18" t="s">
        <v>31</v>
      </c>
      <c r="C162" s="18">
        <v>10</v>
      </c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>
        <v>10</v>
      </c>
      <c r="Q162" s="18">
        <v>10</v>
      </c>
      <c r="R162" s="18">
        <v>149</v>
      </c>
      <c r="S162" s="18">
        <v>1490</v>
      </c>
      <c r="T162" s="18">
        <v>165</v>
      </c>
      <c r="U162" s="18">
        <v>1650</v>
      </c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20">
        <f t="shared" si="29"/>
        <v>149</v>
      </c>
      <c r="CK162" s="20">
        <f t="shared" si="30"/>
        <v>165</v>
      </c>
      <c r="CL162" s="29">
        <f t="shared" si="25"/>
        <v>1490</v>
      </c>
      <c r="CN162" s="29">
        <f t="shared" si="24"/>
        <v>1650</v>
      </c>
      <c r="CO162" s="29">
        <f>+C162*CK162</f>
        <v>1650</v>
      </c>
      <c r="CP162" s="27">
        <f t="shared" si="26"/>
        <v>0</v>
      </c>
      <c r="CQ162">
        <v>1650</v>
      </c>
      <c r="CR162" s="13">
        <f t="shared" si="27"/>
        <v>0</v>
      </c>
      <c r="CS162" s="18" t="s">
        <v>73</v>
      </c>
    </row>
    <row r="163" spans="1:97" x14ac:dyDescent="0.25">
      <c r="A163" s="18">
        <v>38</v>
      </c>
      <c r="B163" s="18" t="s">
        <v>30</v>
      </c>
      <c r="C163" s="18">
        <v>51</v>
      </c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>
        <v>51</v>
      </c>
      <c r="Q163" s="18">
        <v>51</v>
      </c>
      <c r="R163" s="18">
        <v>135</v>
      </c>
      <c r="S163" s="18">
        <v>6885</v>
      </c>
      <c r="T163" s="18">
        <v>150</v>
      </c>
      <c r="U163" s="18">
        <v>7650</v>
      </c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20">
        <f t="shared" si="29"/>
        <v>135</v>
      </c>
      <c r="CK163" s="20">
        <f t="shared" si="30"/>
        <v>150</v>
      </c>
      <c r="CL163" s="29">
        <f t="shared" si="25"/>
        <v>6885</v>
      </c>
      <c r="CN163" s="29">
        <f t="shared" si="24"/>
        <v>7650</v>
      </c>
      <c r="CO163" s="29">
        <f>+C163*CK163</f>
        <v>7650</v>
      </c>
      <c r="CP163" s="27">
        <f t="shared" si="26"/>
        <v>0</v>
      </c>
      <c r="CQ163">
        <v>7650</v>
      </c>
      <c r="CR163" s="13">
        <f t="shared" si="27"/>
        <v>0</v>
      </c>
      <c r="CS163" s="18" t="s">
        <v>73</v>
      </c>
    </row>
    <row r="164" spans="1:97" x14ac:dyDescent="0.25">
      <c r="A164" s="18">
        <v>38</v>
      </c>
      <c r="B164" s="18" t="s">
        <v>35</v>
      </c>
      <c r="C164" s="18">
        <v>62</v>
      </c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>
        <v>62</v>
      </c>
      <c r="Q164" s="18">
        <v>62</v>
      </c>
      <c r="R164" s="18">
        <v>225</v>
      </c>
      <c r="S164" s="18">
        <v>13950</v>
      </c>
      <c r="T164" s="18">
        <v>298</v>
      </c>
      <c r="U164" s="18">
        <v>18476</v>
      </c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20">
        <f t="shared" si="29"/>
        <v>225</v>
      </c>
      <c r="CK164" s="20">
        <f t="shared" si="30"/>
        <v>298</v>
      </c>
      <c r="CL164" s="29">
        <f t="shared" si="25"/>
        <v>13950</v>
      </c>
      <c r="CN164" s="29">
        <f t="shared" si="24"/>
        <v>18476</v>
      </c>
      <c r="CO164" s="29">
        <f>+C164*CK164</f>
        <v>18476</v>
      </c>
      <c r="CP164" s="27">
        <f t="shared" si="26"/>
        <v>0</v>
      </c>
      <c r="CQ164">
        <v>7688</v>
      </c>
      <c r="CR164" s="13">
        <f t="shared" si="27"/>
        <v>10788</v>
      </c>
      <c r="CS164" s="18" t="s">
        <v>73</v>
      </c>
    </row>
    <row r="165" spans="1:97" x14ac:dyDescent="0.25">
      <c r="A165" s="18">
        <v>39</v>
      </c>
      <c r="B165" s="18" t="s">
        <v>29</v>
      </c>
      <c r="C165" s="18">
        <v>40</v>
      </c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>
        <v>40</v>
      </c>
      <c r="Q165" s="18">
        <v>40</v>
      </c>
      <c r="R165" s="18">
        <v>230</v>
      </c>
      <c r="S165" s="18">
        <v>9200</v>
      </c>
      <c r="T165" s="18">
        <v>255</v>
      </c>
      <c r="U165" s="18">
        <v>10200</v>
      </c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20">
        <f t="shared" si="29"/>
        <v>230</v>
      </c>
      <c r="CK165" s="20">
        <f t="shared" si="30"/>
        <v>255</v>
      </c>
      <c r="CL165" s="29">
        <f t="shared" si="25"/>
        <v>9200</v>
      </c>
      <c r="CN165" s="29">
        <f t="shared" si="24"/>
        <v>10200</v>
      </c>
      <c r="CO165" s="29">
        <f>+CN165</f>
        <v>10200</v>
      </c>
      <c r="CP165" s="27">
        <f t="shared" si="26"/>
        <v>0</v>
      </c>
      <c r="CQ165">
        <v>7192</v>
      </c>
      <c r="CR165" s="13">
        <f t="shared" si="27"/>
        <v>3008</v>
      </c>
      <c r="CS165" s="18" t="s">
        <v>73</v>
      </c>
    </row>
    <row r="166" spans="1:97" x14ac:dyDescent="0.25">
      <c r="A166" s="18">
        <v>39</v>
      </c>
      <c r="B166" s="18" t="s">
        <v>36</v>
      </c>
      <c r="C166" s="18">
        <v>65</v>
      </c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>
        <v>65</v>
      </c>
      <c r="Q166" s="18">
        <v>65</v>
      </c>
      <c r="R166" s="18">
        <v>26</v>
      </c>
      <c r="S166" s="18">
        <v>1690</v>
      </c>
      <c r="T166" s="18">
        <v>28</v>
      </c>
      <c r="U166" s="18">
        <v>1820</v>
      </c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20">
        <f t="shared" si="29"/>
        <v>26</v>
      </c>
      <c r="CK166" s="20">
        <f t="shared" si="30"/>
        <v>28</v>
      </c>
      <c r="CL166" s="29">
        <f t="shared" si="25"/>
        <v>1690</v>
      </c>
      <c r="CN166" s="29">
        <f t="shared" si="24"/>
        <v>1820</v>
      </c>
      <c r="CO166" s="29">
        <f>+C166*CK166</f>
        <v>1820</v>
      </c>
      <c r="CP166" s="27">
        <f t="shared" si="26"/>
        <v>0</v>
      </c>
      <c r="CQ166">
        <v>1820</v>
      </c>
      <c r="CR166" s="13">
        <f t="shared" si="27"/>
        <v>0</v>
      </c>
      <c r="CS166" s="18" t="s">
        <v>73</v>
      </c>
    </row>
    <row r="167" spans="1:97" x14ac:dyDescent="0.25">
      <c r="A167" s="18">
        <v>39</v>
      </c>
      <c r="B167" s="18" t="s">
        <v>33</v>
      </c>
      <c r="C167" s="18">
        <v>7</v>
      </c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>
        <v>7</v>
      </c>
      <c r="Q167" s="18">
        <v>7</v>
      </c>
      <c r="R167" s="18">
        <v>405</v>
      </c>
      <c r="S167" s="18">
        <v>2835</v>
      </c>
      <c r="T167" s="18">
        <v>450</v>
      </c>
      <c r="U167" s="18">
        <v>3150</v>
      </c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20">
        <f t="shared" si="29"/>
        <v>405</v>
      </c>
      <c r="CK167" s="20">
        <f t="shared" si="30"/>
        <v>450</v>
      </c>
      <c r="CL167" s="29">
        <f t="shared" si="25"/>
        <v>2835</v>
      </c>
      <c r="CN167" s="29">
        <f t="shared" si="24"/>
        <v>3150</v>
      </c>
      <c r="CO167" s="29">
        <f>+C167*CK167</f>
        <v>3150</v>
      </c>
      <c r="CP167" s="27">
        <f t="shared" si="26"/>
        <v>0</v>
      </c>
      <c r="CQ167">
        <v>2065</v>
      </c>
      <c r="CR167" s="13">
        <f t="shared" si="27"/>
        <v>1085</v>
      </c>
      <c r="CS167" s="18" t="s">
        <v>73</v>
      </c>
    </row>
    <row r="168" spans="1:97" x14ac:dyDescent="0.25">
      <c r="A168" s="18">
        <v>39</v>
      </c>
      <c r="B168" s="18" t="s">
        <v>37</v>
      </c>
      <c r="C168" s="18">
        <v>920</v>
      </c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>
        <v>920</v>
      </c>
      <c r="Q168" s="18">
        <v>920</v>
      </c>
      <c r="R168" s="18">
        <v>18</v>
      </c>
      <c r="S168" s="18">
        <v>16560</v>
      </c>
      <c r="T168" s="18">
        <v>20</v>
      </c>
      <c r="U168" s="18">
        <v>18400</v>
      </c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20">
        <f t="shared" si="29"/>
        <v>18</v>
      </c>
      <c r="CK168" s="20">
        <f t="shared" si="30"/>
        <v>20</v>
      </c>
      <c r="CL168" s="29">
        <f t="shared" si="25"/>
        <v>16560</v>
      </c>
      <c r="CN168" s="29">
        <f t="shared" si="24"/>
        <v>18400</v>
      </c>
      <c r="CO168" s="29">
        <f>+C168*CK168</f>
        <v>18400</v>
      </c>
      <c r="CP168" s="27">
        <f t="shared" si="26"/>
        <v>0</v>
      </c>
      <c r="CQ168">
        <v>14720</v>
      </c>
      <c r="CR168" s="13">
        <f t="shared" si="27"/>
        <v>3680</v>
      </c>
      <c r="CS168" s="18" t="s">
        <v>73</v>
      </c>
    </row>
    <row r="169" spans="1:97" x14ac:dyDescent="0.25">
      <c r="A169" s="18">
        <v>39</v>
      </c>
      <c r="B169" s="18" t="s">
        <v>32</v>
      </c>
      <c r="C169" s="18">
        <v>182</v>
      </c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>
        <v>182</v>
      </c>
      <c r="Q169" s="18">
        <v>182</v>
      </c>
      <c r="R169" s="18">
        <v>189</v>
      </c>
      <c r="S169" s="18">
        <v>34398</v>
      </c>
      <c r="T169" s="18">
        <v>210</v>
      </c>
      <c r="U169" s="18">
        <v>38220</v>
      </c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20">
        <f t="shared" si="29"/>
        <v>189</v>
      </c>
      <c r="CK169" s="20">
        <f t="shared" si="30"/>
        <v>210</v>
      </c>
      <c r="CL169" s="29">
        <f t="shared" si="25"/>
        <v>34398</v>
      </c>
      <c r="CN169" s="29">
        <f t="shared" si="24"/>
        <v>38220</v>
      </c>
      <c r="CO169" s="29">
        <f>+CN169</f>
        <v>38220</v>
      </c>
      <c r="CP169" s="27">
        <f t="shared" si="26"/>
        <v>0</v>
      </c>
      <c r="CQ169">
        <v>22569</v>
      </c>
      <c r="CR169" s="13">
        <f t="shared" si="27"/>
        <v>15651</v>
      </c>
      <c r="CS169" s="18" t="s">
        <v>73</v>
      </c>
    </row>
    <row r="170" spans="1:97" x14ac:dyDescent="0.25">
      <c r="A170" s="18">
        <v>39</v>
      </c>
      <c r="B170" s="18" t="s">
        <v>34</v>
      </c>
      <c r="C170" s="18">
        <v>1</v>
      </c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>
        <v>1</v>
      </c>
      <c r="Q170" s="18">
        <v>1</v>
      </c>
      <c r="R170" s="18">
        <v>333</v>
      </c>
      <c r="S170" s="18">
        <v>333</v>
      </c>
      <c r="T170" s="18">
        <v>370</v>
      </c>
      <c r="U170" s="18">
        <v>370</v>
      </c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20">
        <f t="shared" si="29"/>
        <v>333</v>
      </c>
      <c r="CK170" s="20">
        <f t="shared" si="30"/>
        <v>370</v>
      </c>
      <c r="CL170" s="29">
        <f t="shared" si="25"/>
        <v>333</v>
      </c>
      <c r="CN170" s="29">
        <f t="shared" si="24"/>
        <v>370</v>
      </c>
      <c r="CO170" s="29">
        <f>+C170*CK170</f>
        <v>370</v>
      </c>
      <c r="CP170" s="27">
        <f t="shared" si="26"/>
        <v>0</v>
      </c>
      <c r="CQ170">
        <v>360</v>
      </c>
      <c r="CR170" s="13">
        <f t="shared" si="27"/>
        <v>10</v>
      </c>
      <c r="CS170" s="18" t="s">
        <v>73</v>
      </c>
    </row>
    <row r="171" spans="1:97" x14ac:dyDescent="0.25">
      <c r="A171" s="18">
        <v>39</v>
      </c>
      <c r="B171" s="18" t="s">
        <v>31</v>
      </c>
      <c r="C171" s="18">
        <v>10</v>
      </c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>
        <v>10</v>
      </c>
      <c r="Q171" s="18">
        <v>10</v>
      </c>
      <c r="R171" s="18">
        <v>149</v>
      </c>
      <c r="S171" s="18">
        <v>1490</v>
      </c>
      <c r="T171" s="18">
        <v>165</v>
      </c>
      <c r="U171" s="18">
        <v>1650</v>
      </c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20">
        <f t="shared" si="29"/>
        <v>149</v>
      </c>
      <c r="CK171" s="20">
        <f t="shared" si="30"/>
        <v>165</v>
      </c>
      <c r="CL171" s="29">
        <f t="shared" si="25"/>
        <v>1490</v>
      </c>
      <c r="CN171" s="29">
        <f t="shared" si="24"/>
        <v>1650</v>
      </c>
      <c r="CO171" s="29">
        <f>+C171*CK171</f>
        <v>1650</v>
      </c>
      <c r="CP171" s="27">
        <f t="shared" si="26"/>
        <v>0</v>
      </c>
      <c r="CQ171">
        <v>1650</v>
      </c>
      <c r="CR171" s="13">
        <f t="shared" si="27"/>
        <v>0</v>
      </c>
      <c r="CS171" s="18" t="s">
        <v>73</v>
      </c>
    </row>
    <row r="172" spans="1:97" x14ac:dyDescent="0.25">
      <c r="A172" s="18">
        <v>39</v>
      </c>
      <c r="B172" s="18" t="s">
        <v>30</v>
      </c>
      <c r="C172" s="18">
        <v>51</v>
      </c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>
        <v>51</v>
      </c>
      <c r="Q172" s="18">
        <v>51</v>
      </c>
      <c r="R172" s="18">
        <v>135</v>
      </c>
      <c r="S172" s="18">
        <v>6885</v>
      </c>
      <c r="T172" s="18">
        <v>150</v>
      </c>
      <c r="U172" s="18">
        <v>7650</v>
      </c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20">
        <f t="shared" si="29"/>
        <v>135</v>
      </c>
      <c r="CK172" s="20">
        <f t="shared" si="30"/>
        <v>150</v>
      </c>
      <c r="CL172" s="29">
        <f t="shared" si="25"/>
        <v>6885</v>
      </c>
      <c r="CN172" s="29">
        <f t="shared" si="24"/>
        <v>7650</v>
      </c>
      <c r="CO172" s="29">
        <f>+C172*CK172</f>
        <v>7650</v>
      </c>
      <c r="CP172" s="27">
        <f t="shared" si="26"/>
        <v>0</v>
      </c>
      <c r="CQ172">
        <v>7650</v>
      </c>
      <c r="CR172" s="13">
        <f t="shared" si="27"/>
        <v>0</v>
      </c>
      <c r="CS172" s="18" t="s">
        <v>73</v>
      </c>
    </row>
    <row r="173" spans="1:97" x14ac:dyDescent="0.25">
      <c r="A173" s="18">
        <v>39</v>
      </c>
      <c r="B173" s="18" t="s">
        <v>35</v>
      </c>
      <c r="C173" s="18">
        <v>62</v>
      </c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>
        <v>62</v>
      </c>
      <c r="Q173" s="18">
        <v>62</v>
      </c>
      <c r="R173" s="18">
        <v>225</v>
      </c>
      <c r="S173" s="18">
        <v>13950</v>
      </c>
      <c r="T173" s="18">
        <v>298</v>
      </c>
      <c r="U173" s="18">
        <v>18476</v>
      </c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20">
        <f t="shared" si="29"/>
        <v>225</v>
      </c>
      <c r="CK173" s="20">
        <f t="shared" si="30"/>
        <v>298</v>
      </c>
      <c r="CL173" s="29">
        <f t="shared" si="25"/>
        <v>13950</v>
      </c>
      <c r="CN173" s="29">
        <f t="shared" si="24"/>
        <v>18476</v>
      </c>
      <c r="CO173" s="29">
        <f>+C173*CK173</f>
        <v>18476</v>
      </c>
      <c r="CP173" s="27">
        <f t="shared" si="26"/>
        <v>0</v>
      </c>
      <c r="CQ173">
        <v>7688</v>
      </c>
      <c r="CR173" s="13">
        <f t="shared" si="27"/>
        <v>10788</v>
      </c>
      <c r="CS173" s="18" t="s">
        <v>73</v>
      </c>
    </row>
    <row r="174" spans="1:97" x14ac:dyDescent="0.25">
      <c r="A174" s="18">
        <v>40</v>
      </c>
      <c r="B174" s="18" t="s">
        <v>29</v>
      </c>
      <c r="C174" s="18">
        <v>40</v>
      </c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>
        <v>40</v>
      </c>
      <c r="Q174" s="18">
        <v>40</v>
      </c>
      <c r="R174" s="18">
        <v>230</v>
      </c>
      <c r="S174" s="18">
        <v>9200</v>
      </c>
      <c r="T174" s="18">
        <v>255</v>
      </c>
      <c r="U174" s="18">
        <v>10200</v>
      </c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20">
        <f t="shared" si="29"/>
        <v>230</v>
      </c>
      <c r="CK174" s="20">
        <f t="shared" si="30"/>
        <v>255</v>
      </c>
      <c r="CL174" s="29">
        <f t="shared" si="25"/>
        <v>9200</v>
      </c>
      <c r="CN174" s="29">
        <f t="shared" si="24"/>
        <v>10200</v>
      </c>
      <c r="CO174" s="29">
        <f>+CN174</f>
        <v>10200</v>
      </c>
      <c r="CP174" s="27">
        <f t="shared" si="26"/>
        <v>0</v>
      </c>
      <c r="CQ174">
        <v>7192</v>
      </c>
      <c r="CR174" s="13">
        <f t="shared" si="27"/>
        <v>3008</v>
      </c>
      <c r="CS174" s="18" t="s">
        <v>73</v>
      </c>
    </row>
    <row r="175" spans="1:97" x14ac:dyDescent="0.25">
      <c r="A175" s="18">
        <v>40</v>
      </c>
      <c r="B175" s="18" t="s">
        <v>36</v>
      </c>
      <c r="C175" s="18">
        <v>65</v>
      </c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>
        <v>65</v>
      </c>
      <c r="Q175" s="18">
        <v>65</v>
      </c>
      <c r="R175" s="18">
        <v>26</v>
      </c>
      <c r="S175" s="18">
        <v>1690</v>
      </c>
      <c r="T175" s="18">
        <v>28</v>
      </c>
      <c r="U175" s="18">
        <v>1820</v>
      </c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20">
        <f t="shared" si="29"/>
        <v>26</v>
      </c>
      <c r="CK175" s="20">
        <f t="shared" si="30"/>
        <v>28</v>
      </c>
      <c r="CL175" s="29">
        <f t="shared" si="25"/>
        <v>1690</v>
      </c>
      <c r="CN175" s="29">
        <f t="shared" si="24"/>
        <v>1820</v>
      </c>
      <c r="CO175" s="29">
        <f>+C175*CK175</f>
        <v>1820</v>
      </c>
      <c r="CP175" s="27">
        <f t="shared" si="26"/>
        <v>0</v>
      </c>
      <c r="CQ175">
        <v>1820</v>
      </c>
      <c r="CR175" s="13">
        <f t="shared" si="27"/>
        <v>0</v>
      </c>
      <c r="CS175" s="18" t="s">
        <v>73</v>
      </c>
    </row>
    <row r="176" spans="1:97" x14ac:dyDescent="0.25">
      <c r="A176" s="18">
        <v>40</v>
      </c>
      <c r="B176" s="18" t="s">
        <v>33</v>
      </c>
      <c r="C176" s="18">
        <v>7</v>
      </c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>
        <v>7</v>
      </c>
      <c r="Q176" s="18">
        <v>7</v>
      </c>
      <c r="R176" s="18">
        <v>405</v>
      </c>
      <c r="S176" s="18">
        <v>2835</v>
      </c>
      <c r="T176" s="18">
        <v>450</v>
      </c>
      <c r="U176" s="18">
        <v>3150</v>
      </c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20">
        <f t="shared" si="29"/>
        <v>405</v>
      </c>
      <c r="CK176" s="20">
        <f t="shared" si="30"/>
        <v>450</v>
      </c>
      <c r="CL176" s="29">
        <f t="shared" si="25"/>
        <v>2835</v>
      </c>
      <c r="CN176" s="29">
        <f t="shared" si="24"/>
        <v>3150</v>
      </c>
      <c r="CO176" s="29">
        <f>+C176*CK176</f>
        <v>3150</v>
      </c>
      <c r="CP176" s="27">
        <f t="shared" si="26"/>
        <v>0</v>
      </c>
      <c r="CQ176">
        <v>2065</v>
      </c>
      <c r="CR176" s="13">
        <f t="shared" si="27"/>
        <v>1085</v>
      </c>
      <c r="CS176" s="18" t="s">
        <v>73</v>
      </c>
    </row>
    <row r="177" spans="1:97" x14ac:dyDescent="0.25">
      <c r="A177" s="18">
        <v>40</v>
      </c>
      <c r="B177" s="18" t="s">
        <v>37</v>
      </c>
      <c r="C177" s="18">
        <v>920</v>
      </c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>
        <v>920</v>
      </c>
      <c r="Q177" s="18">
        <v>920</v>
      </c>
      <c r="R177" s="18">
        <v>18</v>
      </c>
      <c r="S177" s="18">
        <v>16560</v>
      </c>
      <c r="T177" s="18">
        <v>20</v>
      </c>
      <c r="U177" s="18">
        <v>18400</v>
      </c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20">
        <f t="shared" si="29"/>
        <v>18</v>
      </c>
      <c r="CK177" s="20">
        <f t="shared" si="30"/>
        <v>20</v>
      </c>
      <c r="CL177" s="29">
        <f t="shared" si="25"/>
        <v>16560</v>
      </c>
      <c r="CN177" s="29">
        <f t="shared" si="24"/>
        <v>18400</v>
      </c>
      <c r="CO177" s="29">
        <f>+C177*CK177</f>
        <v>18400</v>
      </c>
      <c r="CP177" s="27">
        <f t="shared" si="26"/>
        <v>0</v>
      </c>
      <c r="CQ177">
        <v>14720</v>
      </c>
      <c r="CR177" s="13">
        <f t="shared" si="27"/>
        <v>3680</v>
      </c>
      <c r="CS177" s="18" t="s">
        <v>73</v>
      </c>
    </row>
    <row r="178" spans="1:97" x14ac:dyDescent="0.25">
      <c r="A178" s="18">
        <v>40</v>
      </c>
      <c r="B178" s="18" t="s">
        <v>32</v>
      </c>
      <c r="C178" s="18">
        <v>182</v>
      </c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>
        <v>182</v>
      </c>
      <c r="Q178" s="18">
        <v>182</v>
      </c>
      <c r="R178" s="18">
        <v>189</v>
      </c>
      <c r="S178" s="18">
        <v>34398</v>
      </c>
      <c r="T178" s="18">
        <v>210</v>
      </c>
      <c r="U178" s="18">
        <v>38220</v>
      </c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20">
        <f t="shared" si="29"/>
        <v>189</v>
      </c>
      <c r="CK178" s="20">
        <f t="shared" si="30"/>
        <v>210</v>
      </c>
      <c r="CL178" s="29">
        <f t="shared" si="25"/>
        <v>34398</v>
      </c>
      <c r="CN178" s="29">
        <f t="shared" si="24"/>
        <v>38220</v>
      </c>
      <c r="CO178" s="29">
        <f>+CN178</f>
        <v>38220</v>
      </c>
      <c r="CP178" s="27">
        <f t="shared" si="26"/>
        <v>0</v>
      </c>
      <c r="CQ178">
        <v>22569</v>
      </c>
      <c r="CR178" s="13">
        <f t="shared" si="27"/>
        <v>15651</v>
      </c>
      <c r="CS178" s="18" t="s">
        <v>73</v>
      </c>
    </row>
    <row r="179" spans="1:97" x14ac:dyDescent="0.25">
      <c r="A179" s="18">
        <v>40</v>
      </c>
      <c r="B179" s="18" t="s">
        <v>34</v>
      </c>
      <c r="C179" s="18">
        <v>1</v>
      </c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>
        <v>1</v>
      </c>
      <c r="Q179" s="18">
        <v>1</v>
      </c>
      <c r="R179" s="18">
        <v>333</v>
      </c>
      <c r="S179" s="18">
        <v>333</v>
      </c>
      <c r="T179" s="18">
        <v>370</v>
      </c>
      <c r="U179" s="18">
        <v>370</v>
      </c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20">
        <f t="shared" si="29"/>
        <v>333</v>
      </c>
      <c r="CK179" s="20">
        <f t="shared" si="30"/>
        <v>370</v>
      </c>
      <c r="CL179" s="29">
        <f t="shared" si="25"/>
        <v>333</v>
      </c>
      <c r="CN179" s="29">
        <f t="shared" si="24"/>
        <v>370</v>
      </c>
      <c r="CO179" s="29">
        <f t="shared" ref="CO179:CO200" si="31">+C179*CK179</f>
        <v>370</v>
      </c>
      <c r="CP179" s="27">
        <f t="shared" si="26"/>
        <v>0</v>
      </c>
      <c r="CQ179">
        <v>360</v>
      </c>
      <c r="CR179" s="13">
        <f t="shared" si="27"/>
        <v>10</v>
      </c>
      <c r="CS179" s="18" t="s">
        <v>73</v>
      </c>
    </row>
    <row r="180" spans="1:97" x14ac:dyDescent="0.25">
      <c r="A180" s="18">
        <v>40</v>
      </c>
      <c r="B180" s="18" t="s">
        <v>31</v>
      </c>
      <c r="C180" s="18">
        <v>10</v>
      </c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>
        <v>10</v>
      </c>
      <c r="Q180" s="18">
        <v>10</v>
      </c>
      <c r="R180" s="18">
        <v>149</v>
      </c>
      <c r="S180" s="18">
        <v>1490</v>
      </c>
      <c r="T180" s="18">
        <v>165</v>
      </c>
      <c r="U180" s="18">
        <v>1650</v>
      </c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20">
        <f t="shared" si="29"/>
        <v>149</v>
      </c>
      <c r="CK180" s="20">
        <f t="shared" si="30"/>
        <v>165</v>
      </c>
      <c r="CL180" s="29">
        <f t="shared" si="25"/>
        <v>1490</v>
      </c>
      <c r="CN180" s="29">
        <f t="shared" si="24"/>
        <v>1650</v>
      </c>
      <c r="CO180" s="29">
        <f t="shared" si="31"/>
        <v>1650</v>
      </c>
      <c r="CP180" s="27">
        <f t="shared" si="26"/>
        <v>0</v>
      </c>
      <c r="CQ180">
        <v>1650</v>
      </c>
      <c r="CR180" s="13">
        <f t="shared" si="27"/>
        <v>0</v>
      </c>
      <c r="CS180" s="18" t="s">
        <v>73</v>
      </c>
    </row>
    <row r="181" spans="1:97" x14ac:dyDescent="0.25">
      <c r="A181" s="18">
        <v>40</v>
      </c>
      <c r="B181" s="18" t="s">
        <v>30</v>
      </c>
      <c r="C181" s="18">
        <v>51</v>
      </c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>
        <v>51</v>
      </c>
      <c r="Q181" s="18">
        <v>51</v>
      </c>
      <c r="R181" s="18">
        <v>135</v>
      </c>
      <c r="S181" s="18">
        <v>6885</v>
      </c>
      <c r="T181" s="18">
        <v>150</v>
      </c>
      <c r="U181" s="18">
        <v>7650</v>
      </c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20">
        <f t="shared" si="29"/>
        <v>135</v>
      </c>
      <c r="CK181" s="20">
        <f t="shared" si="30"/>
        <v>150</v>
      </c>
      <c r="CL181" s="29">
        <f t="shared" si="25"/>
        <v>6885</v>
      </c>
      <c r="CN181" s="29">
        <f t="shared" si="24"/>
        <v>7650</v>
      </c>
      <c r="CO181" s="29">
        <f t="shared" si="31"/>
        <v>7650</v>
      </c>
      <c r="CP181" s="27">
        <f t="shared" si="26"/>
        <v>0</v>
      </c>
      <c r="CQ181">
        <v>7650</v>
      </c>
      <c r="CR181" s="13">
        <f t="shared" si="27"/>
        <v>0</v>
      </c>
      <c r="CS181" s="18" t="s">
        <v>73</v>
      </c>
    </row>
    <row r="182" spans="1:97" x14ac:dyDescent="0.25">
      <c r="A182" s="18">
        <v>40</v>
      </c>
      <c r="B182" s="18" t="s">
        <v>35</v>
      </c>
      <c r="C182" s="18">
        <v>62</v>
      </c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>
        <v>62</v>
      </c>
      <c r="Q182" s="18">
        <v>62</v>
      </c>
      <c r="R182" s="18">
        <v>225</v>
      </c>
      <c r="S182" s="18">
        <v>13950</v>
      </c>
      <c r="T182" s="18">
        <v>298</v>
      </c>
      <c r="U182" s="18">
        <v>18476</v>
      </c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20">
        <f t="shared" si="29"/>
        <v>225</v>
      </c>
      <c r="CK182" s="20">
        <f t="shared" si="30"/>
        <v>298</v>
      </c>
      <c r="CL182" s="29">
        <f t="shared" si="25"/>
        <v>13950</v>
      </c>
      <c r="CN182" s="29">
        <f t="shared" si="24"/>
        <v>18476</v>
      </c>
      <c r="CO182" s="29">
        <f t="shared" si="31"/>
        <v>18476</v>
      </c>
      <c r="CP182" s="27">
        <f t="shared" si="26"/>
        <v>0</v>
      </c>
      <c r="CQ182">
        <v>7688</v>
      </c>
      <c r="CR182" s="13">
        <f t="shared" si="27"/>
        <v>10788</v>
      </c>
      <c r="CS182" s="18" t="s">
        <v>73</v>
      </c>
    </row>
    <row r="183" spans="1:97" x14ac:dyDescent="0.25">
      <c r="A183" s="18">
        <v>41</v>
      </c>
      <c r="B183" s="18" t="s">
        <v>29</v>
      </c>
      <c r="C183" s="18">
        <v>2564</v>
      </c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>
        <v>2564</v>
      </c>
      <c r="Q183" s="18">
        <v>2564</v>
      </c>
      <c r="R183" s="18">
        <v>230</v>
      </c>
      <c r="S183" s="18">
        <v>589720</v>
      </c>
      <c r="T183" s="18">
        <v>255</v>
      </c>
      <c r="U183" s="18">
        <v>653820</v>
      </c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>
        <v>2564</v>
      </c>
      <c r="BY183" s="18">
        <v>2564</v>
      </c>
      <c r="BZ183" s="18">
        <v>300</v>
      </c>
      <c r="CA183" s="18">
        <v>769200</v>
      </c>
      <c r="CB183" s="18">
        <v>375</v>
      </c>
      <c r="CC183" s="18">
        <v>961500</v>
      </c>
      <c r="CD183" s="18"/>
      <c r="CE183" s="18"/>
      <c r="CF183" s="18"/>
      <c r="CG183" s="18"/>
      <c r="CH183" s="18"/>
      <c r="CI183" s="18"/>
      <c r="CJ183" s="20">
        <f t="shared" si="29"/>
        <v>230</v>
      </c>
      <c r="CK183" s="20">
        <f t="shared" si="30"/>
        <v>255</v>
      </c>
      <c r="CL183" s="29">
        <f t="shared" si="25"/>
        <v>589720</v>
      </c>
      <c r="CN183" s="29">
        <f t="shared" si="24"/>
        <v>653820</v>
      </c>
      <c r="CO183" s="29">
        <f t="shared" si="31"/>
        <v>653820</v>
      </c>
      <c r="CP183" s="27">
        <f t="shared" si="26"/>
        <v>0</v>
      </c>
      <c r="CQ183">
        <v>653820</v>
      </c>
      <c r="CR183" s="13">
        <f t="shared" si="27"/>
        <v>0</v>
      </c>
      <c r="CS183" s="18" t="s">
        <v>73</v>
      </c>
    </row>
    <row r="184" spans="1:97" x14ac:dyDescent="0.25">
      <c r="A184" s="18">
        <v>41</v>
      </c>
      <c r="B184" s="18" t="s">
        <v>36</v>
      </c>
      <c r="C184" s="18">
        <v>4141</v>
      </c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>
        <v>4141</v>
      </c>
      <c r="Q184" s="18">
        <v>4141</v>
      </c>
      <c r="R184" s="18">
        <v>26</v>
      </c>
      <c r="S184" s="18">
        <v>107666</v>
      </c>
      <c r="T184" s="18">
        <v>28</v>
      </c>
      <c r="U184" s="18">
        <v>115948</v>
      </c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>
        <v>4141</v>
      </c>
      <c r="BY184" s="18">
        <v>4141</v>
      </c>
      <c r="BZ184" s="18">
        <v>28.5</v>
      </c>
      <c r="CA184" s="18">
        <v>118018.5</v>
      </c>
      <c r="CB184" s="18">
        <v>35.625</v>
      </c>
      <c r="CC184" s="18">
        <v>147523.125</v>
      </c>
      <c r="CD184" s="18"/>
      <c r="CE184" s="18"/>
      <c r="CF184" s="18"/>
      <c r="CG184" s="18"/>
      <c r="CH184" s="18"/>
      <c r="CI184" s="18"/>
      <c r="CJ184" s="20">
        <f t="shared" si="29"/>
        <v>26</v>
      </c>
      <c r="CK184" s="20">
        <f t="shared" si="30"/>
        <v>28</v>
      </c>
      <c r="CL184" s="29">
        <f t="shared" si="25"/>
        <v>107666</v>
      </c>
      <c r="CN184" s="29">
        <f t="shared" si="24"/>
        <v>115948</v>
      </c>
      <c r="CO184" s="29">
        <f t="shared" si="31"/>
        <v>115948</v>
      </c>
      <c r="CP184" s="27">
        <f t="shared" si="26"/>
        <v>0</v>
      </c>
      <c r="CQ184">
        <v>115948</v>
      </c>
      <c r="CR184" s="13">
        <f t="shared" si="27"/>
        <v>0</v>
      </c>
      <c r="CS184" s="18" t="s">
        <v>73</v>
      </c>
    </row>
    <row r="185" spans="1:97" x14ac:dyDescent="0.25">
      <c r="A185" s="18">
        <v>41</v>
      </c>
      <c r="B185" s="18" t="s">
        <v>33</v>
      </c>
      <c r="C185" s="18">
        <v>420</v>
      </c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>
        <v>420</v>
      </c>
      <c r="Q185" s="18">
        <v>420</v>
      </c>
      <c r="R185" s="18">
        <v>405</v>
      </c>
      <c r="S185" s="18">
        <v>170100</v>
      </c>
      <c r="T185" s="18">
        <v>450</v>
      </c>
      <c r="U185" s="18">
        <v>189000</v>
      </c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>
        <v>420</v>
      </c>
      <c r="BY185" s="18">
        <v>420</v>
      </c>
      <c r="BZ185" s="18">
        <v>664</v>
      </c>
      <c r="CA185" s="18">
        <v>278880</v>
      </c>
      <c r="CB185" s="18">
        <v>830</v>
      </c>
      <c r="CC185" s="18">
        <v>348600</v>
      </c>
      <c r="CD185" s="18"/>
      <c r="CE185" s="18"/>
      <c r="CF185" s="18"/>
      <c r="CG185" s="18"/>
      <c r="CH185" s="18"/>
      <c r="CI185" s="18"/>
      <c r="CJ185" s="20">
        <f t="shared" si="29"/>
        <v>405</v>
      </c>
      <c r="CK185" s="20">
        <f t="shared" si="30"/>
        <v>450</v>
      </c>
      <c r="CL185" s="29">
        <f t="shared" si="25"/>
        <v>170100</v>
      </c>
      <c r="CN185" s="29">
        <f t="shared" si="24"/>
        <v>189000</v>
      </c>
      <c r="CO185" s="29">
        <f t="shared" si="31"/>
        <v>189000</v>
      </c>
      <c r="CP185" s="27">
        <f t="shared" si="26"/>
        <v>0</v>
      </c>
      <c r="CQ185">
        <v>189000</v>
      </c>
      <c r="CR185" s="13">
        <f t="shared" si="27"/>
        <v>0</v>
      </c>
      <c r="CS185" s="18" t="s">
        <v>73</v>
      </c>
    </row>
    <row r="186" spans="1:97" x14ac:dyDescent="0.25">
      <c r="A186" s="18">
        <v>41</v>
      </c>
      <c r="B186" s="18" t="s">
        <v>37</v>
      </c>
      <c r="C186" s="18">
        <v>113528</v>
      </c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>
        <v>113528</v>
      </c>
      <c r="Q186" s="18">
        <v>113528</v>
      </c>
      <c r="R186" s="18">
        <v>18</v>
      </c>
      <c r="S186" s="18">
        <v>2043504</v>
      </c>
      <c r="T186" s="18">
        <v>20</v>
      </c>
      <c r="U186" s="18">
        <v>2270560</v>
      </c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>
        <v>113528</v>
      </c>
      <c r="BY186" s="18">
        <v>113528</v>
      </c>
      <c r="BZ186" s="18">
        <v>22</v>
      </c>
      <c r="CA186" s="18">
        <v>2497616</v>
      </c>
      <c r="CB186" s="18">
        <v>27.5</v>
      </c>
      <c r="CC186" s="18">
        <v>3122020</v>
      </c>
      <c r="CD186" s="18"/>
      <c r="CE186" s="18"/>
      <c r="CF186" s="18"/>
      <c r="CG186" s="18"/>
      <c r="CH186" s="18"/>
      <c r="CI186" s="18"/>
      <c r="CJ186" s="20">
        <f t="shared" si="29"/>
        <v>18</v>
      </c>
      <c r="CK186" s="20">
        <f t="shared" si="30"/>
        <v>20</v>
      </c>
      <c r="CL186" s="29">
        <f t="shared" si="25"/>
        <v>2043504</v>
      </c>
      <c r="CN186" s="29">
        <f t="shared" si="24"/>
        <v>2270560</v>
      </c>
      <c r="CO186" s="29">
        <f t="shared" si="31"/>
        <v>2270560</v>
      </c>
      <c r="CP186" s="27">
        <f t="shared" si="26"/>
        <v>0</v>
      </c>
      <c r="CQ186">
        <v>2270560</v>
      </c>
      <c r="CR186" s="13">
        <f t="shared" si="27"/>
        <v>0</v>
      </c>
      <c r="CS186" s="18" t="s">
        <v>73</v>
      </c>
    </row>
    <row r="187" spans="1:97" x14ac:dyDescent="0.25">
      <c r="A187" s="18">
        <v>41</v>
      </c>
      <c r="B187" s="18" t="s">
        <v>32</v>
      </c>
      <c r="C187" s="18">
        <v>11593</v>
      </c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>
        <v>11593</v>
      </c>
      <c r="Q187" s="18">
        <v>11593</v>
      </c>
      <c r="R187" s="18">
        <v>189</v>
      </c>
      <c r="S187" s="18">
        <v>2191077</v>
      </c>
      <c r="T187" s="18">
        <v>210</v>
      </c>
      <c r="U187" s="18">
        <v>2434530</v>
      </c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>
        <v>11593</v>
      </c>
      <c r="BY187" s="18">
        <v>11593</v>
      </c>
      <c r="BZ187" s="18">
        <v>188</v>
      </c>
      <c r="CA187" s="18">
        <v>2179484</v>
      </c>
      <c r="CB187" s="18">
        <v>235</v>
      </c>
      <c r="CC187" s="18">
        <v>2724355</v>
      </c>
      <c r="CD187" s="18"/>
      <c r="CE187" s="18"/>
      <c r="CF187" s="18"/>
      <c r="CG187" s="18"/>
      <c r="CH187" s="18"/>
      <c r="CI187" s="18"/>
      <c r="CJ187" s="20">
        <f t="shared" ref="CJ187:CJ218" si="32">MIN(F187,R187,X187,AD187,AJ187,AP187,AV187,BB187,BH187,BN187,BT187,BZ187,CF187,L187)</f>
        <v>188</v>
      </c>
      <c r="CK187" s="20">
        <f t="shared" ref="CK187:CK218" si="33">MIN(H187,T187,Z187,AF187,AL187,AR187,AX187,BD187,BJ187,BP187,BV187,CB187,CH187,N187)</f>
        <v>210</v>
      </c>
      <c r="CL187" s="29">
        <f t="shared" si="25"/>
        <v>2179484</v>
      </c>
      <c r="CN187" s="29">
        <f t="shared" si="24"/>
        <v>2434530</v>
      </c>
      <c r="CO187" s="29">
        <f t="shared" si="31"/>
        <v>2434530</v>
      </c>
      <c r="CP187" s="27">
        <f t="shared" si="26"/>
        <v>0</v>
      </c>
      <c r="CQ187">
        <v>2434530</v>
      </c>
      <c r="CR187" s="13">
        <f t="shared" si="27"/>
        <v>0</v>
      </c>
      <c r="CS187" s="18" t="s">
        <v>73</v>
      </c>
    </row>
    <row r="188" spans="1:97" x14ac:dyDescent="0.25">
      <c r="A188" s="18">
        <v>41</v>
      </c>
      <c r="B188" s="18" t="s">
        <v>34</v>
      </c>
      <c r="C188" s="18">
        <v>17</v>
      </c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>
        <v>17</v>
      </c>
      <c r="Q188" s="18">
        <v>17</v>
      </c>
      <c r="R188" s="18">
        <v>333</v>
      </c>
      <c r="S188" s="18">
        <v>5661</v>
      </c>
      <c r="T188" s="18">
        <v>370</v>
      </c>
      <c r="U188" s="18">
        <v>6290</v>
      </c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>
        <v>17</v>
      </c>
      <c r="BY188" s="18">
        <v>17</v>
      </c>
      <c r="BZ188" s="18">
        <v>663</v>
      </c>
      <c r="CA188" s="18">
        <v>11271</v>
      </c>
      <c r="CB188" s="18">
        <v>828.75</v>
      </c>
      <c r="CC188" s="18">
        <v>14088.75</v>
      </c>
      <c r="CD188" s="18"/>
      <c r="CE188" s="18"/>
      <c r="CF188" s="18"/>
      <c r="CG188" s="18"/>
      <c r="CH188" s="18"/>
      <c r="CI188" s="18"/>
      <c r="CJ188" s="20">
        <f t="shared" si="32"/>
        <v>333</v>
      </c>
      <c r="CK188" s="20">
        <f t="shared" si="33"/>
        <v>370</v>
      </c>
      <c r="CL188" s="29">
        <f t="shared" si="25"/>
        <v>5661</v>
      </c>
      <c r="CN188" s="29">
        <f t="shared" si="24"/>
        <v>6290</v>
      </c>
      <c r="CO188" s="29">
        <f t="shared" si="31"/>
        <v>6290</v>
      </c>
      <c r="CP188" s="27">
        <f t="shared" si="26"/>
        <v>0</v>
      </c>
      <c r="CQ188">
        <v>6290</v>
      </c>
      <c r="CR188" s="13">
        <f t="shared" si="27"/>
        <v>0</v>
      </c>
      <c r="CS188" s="18" t="s">
        <v>73</v>
      </c>
    </row>
    <row r="189" spans="1:97" x14ac:dyDescent="0.25">
      <c r="A189" s="18">
        <v>41</v>
      </c>
      <c r="B189" s="18" t="s">
        <v>31</v>
      </c>
      <c r="C189" s="18">
        <v>662</v>
      </c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>
        <v>662</v>
      </c>
      <c r="Q189" s="18">
        <v>662</v>
      </c>
      <c r="R189" s="18">
        <v>149</v>
      </c>
      <c r="S189" s="18">
        <v>98638</v>
      </c>
      <c r="T189" s="18">
        <v>165</v>
      </c>
      <c r="U189" s="18">
        <v>109230</v>
      </c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>
        <v>662</v>
      </c>
      <c r="BY189" s="18">
        <v>662</v>
      </c>
      <c r="BZ189" s="18">
        <v>400</v>
      </c>
      <c r="CA189" s="18">
        <v>264800</v>
      </c>
      <c r="CB189" s="18">
        <v>500</v>
      </c>
      <c r="CC189" s="18">
        <v>331000</v>
      </c>
      <c r="CD189" s="18"/>
      <c r="CE189" s="18"/>
      <c r="CF189" s="18"/>
      <c r="CG189" s="18"/>
      <c r="CH189" s="18"/>
      <c r="CI189" s="18"/>
      <c r="CJ189" s="20">
        <f t="shared" si="32"/>
        <v>149</v>
      </c>
      <c r="CK189" s="20">
        <f t="shared" si="33"/>
        <v>165</v>
      </c>
      <c r="CL189" s="29">
        <f t="shared" si="25"/>
        <v>98638</v>
      </c>
      <c r="CN189" s="29">
        <f t="shared" si="24"/>
        <v>109230</v>
      </c>
      <c r="CO189" s="29">
        <f t="shared" si="31"/>
        <v>109230</v>
      </c>
      <c r="CP189" s="27">
        <f t="shared" si="26"/>
        <v>0</v>
      </c>
      <c r="CQ189">
        <v>109230</v>
      </c>
      <c r="CR189" s="13">
        <f t="shared" si="27"/>
        <v>0</v>
      </c>
      <c r="CS189" s="18" t="s">
        <v>73</v>
      </c>
    </row>
    <row r="190" spans="1:97" x14ac:dyDescent="0.25">
      <c r="A190" s="18">
        <v>41</v>
      </c>
      <c r="B190" s="18" t="s">
        <v>30</v>
      </c>
      <c r="C190" s="18">
        <v>3261</v>
      </c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>
        <v>3261</v>
      </c>
      <c r="Q190" s="18">
        <v>3261</v>
      </c>
      <c r="R190" s="18">
        <v>135</v>
      </c>
      <c r="S190" s="18">
        <v>440235</v>
      </c>
      <c r="T190" s="18">
        <v>150</v>
      </c>
      <c r="U190" s="18">
        <v>489150</v>
      </c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>
        <v>3261</v>
      </c>
      <c r="BY190" s="18">
        <v>3261</v>
      </c>
      <c r="BZ190" s="18">
        <v>250</v>
      </c>
      <c r="CA190" s="18">
        <v>815250</v>
      </c>
      <c r="CB190" s="18">
        <v>312.5</v>
      </c>
      <c r="CC190" s="18">
        <v>1019062.5</v>
      </c>
      <c r="CD190" s="18"/>
      <c r="CE190" s="18"/>
      <c r="CF190" s="18"/>
      <c r="CG190" s="18"/>
      <c r="CH190" s="18"/>
      <c r="CI190" s="18"/>
      <c r="CJ190" s="20">
        <f t="shared" si="32"/>
        <v>135</v>
      </c>
      <c r="CK190" s="20">
        <f t="shared" si="33"/>
        <v>150</v>
      </c>
      <c r="CL190" s="29">
        <f t="shared" si="25"/>
        <v>440235</v>
      </c>
      <c r="CN190" s="29">
        <f t="shared" si="24"/>
        <v>489150</v>
      </c>
      <c r="CO190" s="29">
        <f t="shared" si="31"/>
        <v>489150</v>
      </c>
      <c r="CP190" s="27">
        <f t="shared" si="26"/>
        <v>0</v>
      </c>
      <c r="CQ190">
        <v>489150</v>
      </c>
      <c r="CR190" s="13">
        <f t="shared" si="27"/>
        <v>0</v>
      </c>
      <c r="CS190" s="18" t="s">
        <v>73</v>
      </c>
    </row>
    <row r="191" spans="1:97" x14ac:dyDescent="0.25">
      <c r="A191" s="18">
        <v>41</v>
      </c>
      <c r="B191" s="18" t="s">
        <v>35</v>
      </c>
      <c r="C191" s="18">
        <v>3972</v>
      </c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>
        <v>3972</v>
      </c>
      <c r="Q191" s="18">
        <v>3972</v>
      </c>
      <c r="R191" s="18">
        <v>225</v>
      </c>
      <c r="S191" s="18">
        <v>893700</v>
      </c>
      <c r="T191" s="18">
        <v>250</v>
      </c>
      <c r="U191" s="18">
        <v>993000</v>
      </c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>
        <v>3972</v>
      </c>
      <c r="BY191" s="18">
        <v>3972</v>
      </c>
      <c r="BZ191" s="18">
        <v>525</v>
      </c>
      <c r="CA191" s="18">
        <v>2085300</v>
      </c>
      <c r="CB191" s="18">
        <v>656.25</v>
      </c>
      <c r="CC191" s="18">
        <v>2606625</v>
      </c>
      <c r="CD191" s="18"/>
      <c r="CE191" s="18"/>
      <c r="CF191" s="18"/>
      <c r="CG191" s="18"/>
      <c r="CH191" s="18"/>
      <c r="CI191" s="18"/>
      <c r="CJ191" s="20">
        <f t="shared" si="32"/>
        <v>225</v>
      </c>
      <c r="CK191" s="20">
        <f t="shared" si="33"/>
        <v>250</v>
      </c>
      <c r="CL191" s="29">
        <f t="shared" si="25"/>
        <v>893700</v>
      </c>
      <c r="CN191" s="29">
        <f t="shared" si="24"/>
        <v>993000</v>
      </c>
      <c r="CO191" s="29">
        <f t="shared" si="31"/>
        <v>993000</v>
      </c>
      <c r="CP191" s="27">
        <f t="shared" si="26"/>
        <v>0</v>
      </c>
      <c r="CQ191">
        <v>993000</v>
      </c>
      <c r="CR191" s="13">
        <f t="shared" si="27"/>
        <v>0</v>
      </c>
      <c r="CS191" s="18" t="s">
        <v>73</v>
      </c>
    </row>
    <row r="192" spans="1:97" x14ac:dyDescent="0.25">
      <c r="A192" s="18">
        <v>42</v>
      </c>
      <c r="B192" s="18" t="s">
        <v>29</v>
      </c>
      <c r="C192" s="18">
        <v>652</v>
      </c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>
        <v>652</v>
      </c>
      <c r="Q192" s="18">
        <v>652</v>
      </c>
      <c r="R192" s="18">
        <v>230</v>
      </c>
      <c r="S192" s="18">
        <v>149960</v>
      </c>
      <c r="T192" s="18">
        <v>255</v>
      </c>
      <c r="U192" s="18">
        <v>166260</v>
      </c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20">
        <f t="shared" si="32"/>
        <v>230</v>
      </c>
      <c r="CK192" s="20">
        <f t="shared" si="33"/>
        <v>255</v>
      </c>
      <c r="CL192" s="29">
        <f t="shared" si="25"/>
        <v>149960</v>
      </c>
      <c r="CN192" s="29">
        <f t="shared" si="24"/>
        <v>166260</v>
      </c>
      <c r="CO192" s="29">
        <f t="shared" si="31"/>
        <v>166260</v>
      </c>
      <c r="CP192" s="27">
        <f t="shared" si="26"/>
        <v>0</v>
      </c>
      <c r="CQ192">
        <v>166260</v>
      </c>
      <c r="CR192" s="13">
        <f t="shared" si="27"/>
        <v>0</v>
      </c>
      <c r="CS192" s="18" t="s">
        <v>73</v>
      </c>
    </row>
    <row r="193" spans="1:97" x14ac:dyDescent="0.25">
      <c r="A193" s="18">
        <v>42</v>
      </c>
      <c r="B193" s="18" t="s">
        <v>36</v>
      </c>
      <c r="C193" s="18">
        <v>1053</v>
      </c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>
        <v>1053</v>
      </c>
      <c r="Q193" s="18">
        <v>1053</v>
      </c>
      <c r="R193" s="18">
        <v>26</v>
      </c>
      <c r="S193" s="18">
        <v>27378</v>
      </c>
      <c r="T193" s="18">
        <v>28</v>
      </c>
      <c r="U193" s="18">
        <v>29484</v>
      </c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20">
        <f t="shared" si="32"/>
        <v>26</v>
      </c>
      <c r="CK193" s="20">
        <f t="shared" si="33"/>
        <v>28</v>
      </c>
      <c r="CL193" s="29">
        <f t="shared" si="25"/>
        <v>27378</v>
      </c>
      <c r="CN193" s="29">
        <f t="shared" si="24"/>
        <v>29484</v>
      </c>
      <c r="CO193" s="29">
        <f t="shared" si="31"/>
        <v>29484</v>
      </c>
      <c r="CP193" s="27">
        <f t="shared" si="26"/>
        <v>0</v>
      </c>
      <c r="CQ193">
        <v>29484</v>
      </c>
      <c r="CR193" s="13">
        <f t="shared" si="27"/>
        <v>0</v>
      </c>
      <c r="CS193" s="18" t="s">
        <v>73</v>
      </c>
    </row>
    <row r="194" spans="1:97" x14ac:dyDescent="0.25">
      <c r="A194" s="18">
        <v>42</v>
      </c>
      <c r="B194" s="18" t="s">
        <v>33</v>
      </c>
      <c r="C194" s="18">
        <v>107</v>
      </c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>
        <v>107</v>
      </c>
      <c r="Q194" s="18">
        <v>107</v>
      </c>
      <c r="R194" s="18">
        <v>405</v>
      </c>
      <c r="S194" s="18">
        <v>43335</v>
      </c>
      <c r="T194" s="18">
        <v>450</v>
      </c>
      <c r="U194" s="18">
        <v>48150</v>
      </c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20">
        <f t="shared" si="32"/>
        <v>405</v>
      </c>
      <c r="CK194" s="20">
        <f t="shared" si="33"/>
        <v>450</v>
      </c>
      <c r="CL194" s="29">
        <f t="shared" si="25"/>
        <v>43335</v>
      </c>
      <c r="CN194" s="29">
        <f t="shared" si="24"/>
        <v>48150</v>
      </c>
      <c r="CO194" s="29">
        <f t="shared" si="31"/>
        <v>48150</v>
      </c>
      <c r="CP194" s="27">
        <f t="shared" si="26"/>
        <v>0</v>
      </c>
      <c r="CQ194">
        <v>48150</v>
      </c>
      <c r="CR194" s="13">
        <f t="shared" si="27"/>
        <v>0</v>
      </c>
      <c r="CS194" s="18" t="s">
        <v>73</v>
      </c>
    </row>
    <row r="195" spans="1:97" x14ac:dyDescent="0.25">
      <c r="A195" s="18">
        <v>42</v>
      </c>
      <c r="B195" s="18" t="s">
        <v>37</v>
      </c>
      <c r="C195" s="18">
        <v>27048</v>
      </c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>
        <v>27048</v>
      </c>
      <c r="Q195" s="18">
        <v>27048</v>
      </c>
      <c r="R195" s="18">
        <v>18</v>
      </c>
      <c r="S195" s="18">
        <v>486864</v>
      </c>
      <c r="T195" s="18">
        <v>20</v>
      </c>
      <c r="U195" s="18">
        <v>540960</v>
      </c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20">
        <f t="shared" si="32"/>
        <v>18</v>
      </c>
      <c r="CK195" s="20">
        <f t="shared" si="33"/>
        <v>20</v>
      </c>
      <c r="CL195" s="29">
        <f t="shared" si="25"/>
        <v>486864</v>
      </c>
      <c r="CN195" s="29">
        <f t="shared" ref="CN195:CN227" si="34">MIN(I195,O195,AA195,AG195,AM195,AS195,AY195,BE195,BK195,BQ195,BW195,CC195,CI195,U195)</f>
        <v>540960</v>
      </c>
      <c r="CO195" s="29">
        <f t="shared" si="31"/>
        <v>540960</v>
      </c>
      <c r="CP195" s="27">
        <f t="shared" si="26"/>
        <v>0</v>
      </c>
      <c r="CQ195">
        <v>540960</v>
      </c>
      <c r="CR195" s="13">
        <f t="shared" si="27"/>
        <v>0</v>
      </c>
      <c r="CS195" s="18" t="s">
        <v>73</v>
      </c>
    </row>
    <row r="196" spans="1:97" x14ac:dyDescent="0.25">
      <c r="A196" s="18">
        <v>42</v>
      </c>
      <c r="B196" s="18" t="s">
        <v>32</v>
      </c>
      <c r="C196" s="18">
        <v>2948</v>
      </c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>
        <v>2948</v>
      </c>
      <c r="Q196" s="18">
        <v>2948</v>
      </c>
      <c r="R196" s="18">
        <v>189</v>
      </c>
      <c r="S196" s="18">
        <v>557172</v>
      </c>
      <c r="T196" s="18">
        <v>210</v>
      </c>
      <c r="U196" s="18">
        <v>619080</v>
      </c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20">
        <f t="shared" si="32"/>
        <v>189</v>
      </c>
      <c r="CK196" s="20">
        <f t="shared" si="33"/>
        <v>210</v>
      </c>
      <c r="CL196" s="29">
        <f t="shared" ref="CL196:CL227" si="35">MIN(G196,M196,Y196,AE196,AK196,AQ196,AW196,BC196,BI196,BO196,BU196,CA196,CG196,S196)</f>
        <v>557172</v>
      </c>
      <c r="CN196" s="29">
        <f t="shared" si="34"/>
        <v>619080</v>
      </c>
      <c r="CO196" s="29">
        <f t="shared" si="31"/>
        <v>619080</v>
      </c>
      <c r="CP196" s="27">
        <f t="shared" ref="CP196:CP227" si="36">+CN196-CO196</f>
        <v>0</v>
      </c>
      <c r="CQ196">
        <v>619080</v>
      </c>
      <c r="CR196" s="13">
        <f t="shared" ref="CR196:CR227" si="37">+CN196-CQ196</f>
        <v>0</v>
      </c>
      <c r="CS196" s="18" t="s">
        <v>73</v>
      </c>
    </row>
    <row r="197" spans="1:97" x14ac:dyDescent="0.25">
      <c r="A197" s="18">
        <v>42</v>
      </c>
      <c r="B197" s="18" t="s">
        <v>34</v>
      </c>
      <c r="C197" s="18">
        <v>4</v>
      </c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>
        <v>4</v>
      </c>
      <c r="Q197" s="18">
        <v>4</v>
      </c>
      <c r="R197" s="18">
        <v>333</v>
      </c>
      <c r="S197" s="18">
        <v>1332</v>
      </c>
      <c r="T197" s="18">
        <v>370</v>
      </c>
      <c r="U197" s="18">
        <v>1480</v>
      </c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20">
        <f t="shared" si="32"/>
        <v>333</v>
      </c>
      <c r="CK197" s="20">
        <f t="shared" si="33"/>
        <v>370</v>
      </c>
      <c r="CL197" s="29">
        <f t="shared" si="35"/>
        <v>1332</v>
      </c>
      <c r="CN197" s="29">
        <f t="shared" si="34"/>
        <v>1480</v>
      </c>
      <c r="CO197" s="29">
        <f t="shared" si="31"/>
        <v>1480</v>
      </c>
      <c r="CP197" s="27">
        <f t="shared" si="36"/>
        <v>0</v>
      </c>
      <c r="CQ197">
        <v>1480</v>
      </c>
      <c r="CR197" s="13">
        <f t="shared" si="37"/>
        <v>0</v>
      </c>
      <c r="CS197" s="18" t="s">
        <v>73</v>
      </c>
    </row>
    <row r="198" spans="1:97" x14ac:dyDescent="0.25">
      <c r="A198" s="18">
        <v>42</v>
      </c>
      <c r="B198" s="18" t="s">
        <v>31</v>
      </c>
      <c r="C198" s="18">
        <v>168</v>
      </c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>
        <v>168</v>
      </c>
      <c r="Q198" s="18">
        <v>168</v>
      </c>
      <c r="R198" s="18">
        <v>149</v>
      </c>
      <c r="S198" s="18">
        <v>25032</v>
      </c>
      <c r="T198" s="18">
        <v>165</v>
      </c>
      <c r="U198" s="18">
        <v>27720</v>
      </c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20">
        <f t="shared" si="32"/>
        <v>149</v>
      </c>
      <c r="CK198" s="20">
        <f t="shared" si="33"/>
        <v>165</v>
      </c>
      <c r="CL198" s="29">
        <f t="shared" si="35"/>
        <v>25032</v>
      </c>
      <c r="CN198" s="29">
        <f t="shared" si="34"/>
        <v>27720</v>
      </c>
      <c r="CO198" s="29">
        <f t="shared" si="31"/>
        <v>27720</v>
      </c>
      <c r="CP198" s="27">
        <f t="shared" si="36"/>
        <v>0</v>
      </c>
      <c r="CQ198">
        <v>27720</v>
      </c>
      <c r="CR198" s="13">
        <f t="shared" si="37"/>
        <v>0</v>
      </c>
      <c r="CS198" s="18" t="s">
        <v>73</v>
      </c>
    </row>
    <row r="199" spans="1:97" x14ac:dyDescent="0.25">
      <c r="A199" s="18">
        <v>42</v>
      </c>
      <c r="B199" s="18" t="s">
        <v>30</v>
      </c>
      <c r="C199" s="18">
        <v>829</v>
      </c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>
        <v>829</v>
      </c>
      <c r="Q199" s="18">
        <v>829</v>
      </c>
      <c r="R199" s="18">
        <v>135</v>
      </c>
      <c r="S199" s="18">
        <v>111915</v>
      </c>
      <c r="T199" s="18">
        <v>150</v>
      </c>
      <c r="U199" s="18">
        <v>124350</v>
      </c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20">
        <f t="shared" si="32"/>
        <v>135</v>
      </c>
      <c r="CK199" s="20">
        <f t="shared" si="33"/>
        <v>150</v>
      </c>
      <c r="CL199" s="29">
        <f t="shared" si="35"/>
        <v>111915</v>
      </c>
      <c r="CN199" s="29">
        <f t="shared" si="34"/>
        <v>124350</v>
      </c>
      <c r="CO199" s="29">
        <f t="shared" si="31"/>
        <v>124350</v>
      </c>
      <c r="CP199" s="27">
        <f t="shared" si="36"/>
        <v>0</v>
      </c>
      <c r="CQ199">
        <v>124350</v>
      </c>
      <c r="CR199" s="13">
        <f t="shared" si="37"/>
        <v>0</v>
      </c>
      <c r="CS199" s="18" t="s">
        <v>73</v>
      </c>
    </row>
    <row r="200" spans="1:97" x14ac:dyDescent="0.25">
      <c r="A200" s="18">
        <v>42</v>
      </c>
      <c r="B200" s="18" t="s">
        <v>35</v>
      </c>
      <c r="C200" s="18">
        <v>1010</v>
      </c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>
        <v>1010</v>
      </c>
      <c r="Q200" s="18">
        <v>1010</v>
      </c>
      <c r="R200" s="18">
        <v>225</v>
      </c>
      <c r="S200" s="18">
        <v>227250</v>
      </c>
      <c r="T200" s="18">
        <v>298</v>
      </c>
      <c r="U200" s="18">
        <v>300980</v>
      </c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20">
        <f t="shared" si="32"/>
        <v>225</v>
      </c>
      <c r="CK200" s="20">
        <f t="shared" si="33"/>
        <v>298</v>
      </c>
      <c r="CL200" s="29">
        <f t="shared" si="35"/>
        <v>227250</v>
      </c>
      <c r="CN200" s="29">
        <f t="shared" si="34"/>
        <v>300980</v>
      </c>
      <c r="CO200" s="29">
        <f t="shared" si="31"/>
        <v>300980</v>
      </c>
      <c r="CP200" s="27">
        <f t="shared" si="36"/>
        <v>0</v>
      </c>
      <c r="CQ200">
        <v>300980</v>
      </c>
      <c r="CR200" s="13">
        <f t="shared" si="37"/>
        <v>0</v>
      </c>
      <c r="CS200" s="18" t="s">
        <v>73</v>
      </c>
    </row>
    <row r="201" spans="1:97" x14ac:dyDescent="0.25">
      <c r="A201" s="18">
        <v>43</v>
      </c>
      <c r="B201" s="18" t="s">
        <v>29</v>
      </c>
      <c r="C201" s="18">
        <v>596</v>
      </c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>
        <v>596</v>
      </c>
      <c r="Q201" s="18">
        <v>596</v>
      </c>
      <c r="R201" s="18">
        <v>230</v>
      </c>
      <c r="S201" s="18">
        <v>137080</v>
      </c>
      <c r="T201" s="18">
        <v>255</v>
      </c>
      <c r="U201" s="18">
        <v>151980</v>
      </c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20">
        <f t="shared" si="32"/>
        <v>230</v>
      </c>
      <c r="CK201" s="20">
        <f t="shared" si="33"/>
        <v>255</v>
      </c>
      <c r="CL201" s="29">
        <f t="shared" si="35"/>
        <v>137080</v>
      </c>
      <c r="CN201" s="29">
        <f t="shared" si="34"/>
        <v>151980</v>
      </c>
      <c r="CO201" s="29">
        <f>+CN201</f>
        <v>151980</v>
      </c>
      <c r="CP201" s="27">
        <f t="shared" si="36"/>
        <v>0</v>
      </c>
      <c r="CQ201">
        <v>104680</v>
      </c>
      <c r="CR201" s="13">
        <f t="shared" si="37"/>
        <v>47300</v>
      </c>
      <c r="CS201" s="18" t="s">
        <v>73</v>
      </c>
    </row>
    <row r="202" spans="1:97" x14ac:dyDescent="0.25">
      <c r="A202" s="18">
        <v>43</v>
      </c>
      <c r="B202" s="18" t="s">
        <v>36</v>
      </c>
      <c r="C202" s="18">
        <v>962</v>
      </c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>
        <v>962</v>
      </c>
      <c r="Q202" s="18">
        <v>962</v>
      </c>
      <c r="R202" s="18">
        <v>26</v>
      </c>
      <c r="S202" s="18">
        <v>25012</v>
      </c>
      <c r="T202" s="18">
        <v>28</v>
      </c>
      <c r="U202" s="18">
        <v>26936</v>
      </c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20">
        <f t="shared" si="32"/>
        <v>26</v>
      </c>
      <c r="CK202" s="20">
        <f t="shared" si="33"/>
        <v>28</v>
      </c>
      <c r="CL202" s="29">
        <f t="shared" si="35"/>
        <v>25012</v>
      </c>
      <c r="CN202" s="29">
        <f t="shared" si="34"/>
        <v>26936</v>
      </c>
      <c r="CO202" s="29">
        <f>+C202*CK202</f>
        <v>26936</v>
      </c>
      <c r="CP202" s="27">
        <f t="shared" si="36"/>
        <v>0</v>
      </c>
      <c r="CQ202">
        <v>26936</v>
      </c>
      <c r="CR202" s="13">
        <f t="shared" si="37"/>
        <v>0</v>
      </c>
      <c r="CS202" s="18" t="s">
        <v>73</v>
      </c>
    </row>
    <row r="203" spans="1:97" x14ac:dyDescent="0.25">
      <c r="A203" s="18">
        <v>43</v>
      </c>
      <c r="B203" s="18" t="s">
        <v>33</v>
      </c>
      <c r="C203" s="18">
        <v>98</v>
      </c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>
        <v>98</v>
      </c>
      <c r="Q203" s="18">
        <v>98</v>
      </c>
      <c r="R203" s="18">
        <v>405</v>
      </c>
      <c r="S203" s="18">
        <v>39690</v>
      </c>
      <c r="T203" s="18">
        <v>450</v>
      </c>
      <c r="U203" s="18">
        <v>44100</v>
      </c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20">
        <f t="shared" si="32"/>
        <v>405</v>
      </c>
      <c r="CK203" s="20">
        <f t="shared" si="33"/>
        <v>450</v>
      </c>
      <c r="CL203" s="29">
        <f t="shared" si="35"/>
        <v>39690</v>
      </c>
      <c r="CN203" s="29">
        <f t="shared" si="34"/>
        <v>44100</v>
      </c>
      <c r="CO203" s="29">
        <f>+CN203</f>
        <v>44100</v>
      </c>
      <c r="CP203" s="27">
        <f t="shared" si="36"/>
        <v>0</v>
      </c>
      <c r="CQ203">
        <v>34025</v>
      </c>
      <c r="CR203" s="13">
        <f t="shared" si="37"/>
        <v>10075</v>
      </c>
      <c r="CS203" s="18" t="s">
        <v>73</v>
      </c>
    </row>
    <row r="204" spans="1:97" x14ac:dyDescent="0.25">
      <c r="A204" s="18">
        <v>43</v>
      </c>
      <c r="B204" s="18" t="s">
        <v>37</v>
      </c>
      <c r="C204" s="18">
        <v>26128</v>
      </c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>
        <v>26128</v>
      </c>
      <c r="Q204" s="18">
        <v>26128</v>
      </c>
      <c r="R204" s="18">
        <v>18</v>
      </c>
      <c r="S204" s="18">
        <v>470304</v>
      </c>
      <c r="T204" s="18">
        <v>20</v>
      </c>
      <c r="U204" s="18">
        <v>522560</v>
      </c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20">
        <f t="shared" si="32"/>
        <v>18</v>
      </c>
      <c r="CK204" s="20">
        <f t="shared" si="33"/>
        <v>20</v>
      </c>
      <c r="CL204" s="29">
        <f t="shared" si="35"/>
        <v>470304</v>
      </c>
      <c r="CN204" s="29">
        <f t="shared" si="34"/>
        <v>522560</v>
      </c>
      <c r="CO204" s="29">
        <f>+C204*CK204</f>
        <v>522560</v>
      </c>
      <c r="CP204" s="27">
        <f t="shared" si="36"/>
        <v>0</v>
      </c>
      <c r="CQ204">
        <v>522560</v>
      </c>
      <c r="CR204" s="13">
        <f t="shared" si="37"/>
        <v>0</v>
      </c>
      <c r="CS204" s="18" t="s">
        <v>73</v>
      </c>
    </row>
    <row r="205" spans="1:97" x14ac:dyDescent="0.25">
      <c r="A205" s="18">
        <v>43</v>
      </c>
      <c r="B205" s="18" t="s">
        <v>32</v>
      </c>
      <c r="C205" s="18">
        <v>2694</v>
      </c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>
        <v>2694</v>
      </c>
      <c r="Q205" s="18">
        <v>2694</v>
      </c>
      <c r="R205" s="18">
        <v>189</v>
      </c>
      <c r="S205" s="18">
        <v>509166</v>
      </c>
      <c r="T205" s="18">
        <v>210</v>
      </c>
      <c r="U205" s="18">
        <v>565740</v>
      </c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20">
        <f t="shared" si="32"/>
        <v>189</v>
      </c>
      <c r="CK205" s="20">
        <f t="shared" si="33"/>
        <v>210</v>
      </c>
      <c r="CL205" s="29">
        <f t="shared" si="35"/>
        <v>509166</v>
      </c>
      <c r="CN205" s="29">
        <f t="shared" si="34"/>
        <v>565740</v>
      </c>
      <c r="CO205" s="29">
        <f>+C205*CK205</f>
        <v>565740</v>
      </c>
      <c r="CP205" s="27">
        <f t="shared" si="36"/>
        <v>0</v>
      </c>
      <c r="CQ205">
        <v>334056</v>
      </c>
      <c r="CR205" s="13">
        <f t="shared" si="37"/>
        <v>231684</v>
      </c>
      <c r="CS205" s="18" t="s">
        <v>73</v>
      </c>
    </row>
    <row r="206" spans="1:97" x14ac:dyDescent="0.25">
      <c r="A206" s="18">
        <v>43</v>
      </c>
      <c r="B206" s="18" t="s">
        <v>34</v>
      </c>
      <c r="C206" s="18">
        <v>4</v>
      </c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>
        <v>4</v>
      </c>
      <c r="Q206" s="18">
        <v>4</v>
      </c>
      <c r="R206" s="18">
        <v>333</v>
      </c>
      <c r="S206" s="18">
        <v>1332</v>
      </c>
      <c r="T206" s="18">
        <v>370</v>
      </c>
      <c r="U206" s="18">
        <v>1480</v>
      </c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20">
        <f t="shared" si="32"/>
        <v>333</v>
      </c>
      <c r="CK206" s="20">
        <f t="shared" si="33"/>
        <v>370</v>
      </c>
      <c r="CL206" s="29">
        <f t="shared" si="35"/>
        <v>1332</v>
      </c>
      <c r="CN206" s="29">
        <f t="shared" si="34"/>
        <v>1480</v>
      </c>
      <c r="CO206" s="29">
        <f>+CN206</f>
        <v>1480</v>
      </c>
      <c r="CP206" s="27">
        <f t="shared" si="36"/>
        <v>0</v>
      </c>
      <c r="CQ206">
        <v>1438</v>
      </c>
      <c r="CR206" s="13">
        <f t="shared" si="37"/>
        <v>42</v>
      </c>
      <c r="CS206" s="18" t="s">
        <v>73</v>
      </c>
    </row>
    <row r="207" spans="1:97" x14ac:dyDescent="0.25">
      <c r="A207" s="18">
        <v>43</v>
      </c>
      <c r="B207" s="18" t="s">
        <v>31</v>
      </c>
      <c r="C207" s="18">
        <v>154</v>
      </c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>
        <v>154</v>
      </c>
      <c r="Q207" s="18">
        <v>154</v>
      </c>
      <c r="R207" s="18">
        <v>149</v>
      </c>
      <c r="S207" s="18">
        <v>22946</v>
      </c>
      <c r="T207" s="18">
        <v>165</v>
      </c>
      <c r="U207" s="18">
        <v>25410</v>
      </c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20">
        <f t="shared" si="32"/>
        <v>149</v>
      </c>
      <c r="CK207" s="20">
        <f t="shared" si="33"/>
        <v>165</v>
      </c>
      <c r="CL207" s="29">
        <f t="shared" si="35"/>
        <v>22946</v>
      </c>
      <c r="CN207" s="29">
        <f t="shared" si="34"/>
        <v>25410</v>
      </c>
      <c r="CO207" s="29">
        <f>+C207*CK207</f>
        <v>25410</v>
      </c>
      <c r="CP207" s="27">
        <f t="shared" si="36"/>
        <v>0</v>
      </c>
      <c r="CQ207">
        <v>25410</v>
      </c>
      <c r="CR207" s="13">
        <f t="shared" si="37"/>
        <v>0</v>
      </c>
      <c r="CS207" s="18" t="s">
        <v>73</v>
      </c>
    </row>
    <row r="208" spans="1:97" x14ac:dyDescent="0.25">
      <c r="A208" s="18">
        <v>43</v>
      </c>
      <c r="B208" s="18" t="s">
        <v>30</v>
      </c>
      <c r="C208" s="18">
        <v>758</v>
      </c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>
        <v>758</v>
      </c>
      <c r="Q208" s="18">
        <v>758</v>
      </c>
      <c r="R208" s="18">
        <v>135</v>
      </c>
      <c r="S208" s="18">
        <v>102330</v>
      </c>
      <c r="T208" s="18">
        <v>150</v>
      </c>
      <c r="U208" s="18">
        <v>113700</v>
      </c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20">
        <f t="shared" si="32"/>
        <v>135</v>
      </c>
      <c r="CK208" s="20">
        <f t="shared" si="33"/>
        <v>150</v>
      </c>
      <c r="CL208" s="29">
        <f t="shared" si="35"/>
        <v>102330</v>
      </c>
      <c r="CN208" s="29">
        <f t="shared" si="34"/>
        <v>113700</v>
      </c>
      <c r="CO208" s="29">
        <f>+C208*CK208</f>
        <v>113700</v>
      </c>
      <c r="CP208" s="27">
        <f t="shared" si="36"/>
        <v>0</v>
      </c>
      <c r="CQ208">
        <v>113700</v>
      </c>
      <c r="CR208" s="13">
        <f t="shared" si="37"/>
        <v>0</v>
      </c>
      <c r="CS208" s="18" t="s">
        <v>73</v>
      </c>
    </row>
    <row r="209" spans="1:97" x14ac:dyDescent="0.25">
      <c r="A209" s="18">
        <v>43</v>
      </c>
      <c r="B209" s="18" t="s">
        <v>35</v>
      </c>
      <c r="C209" s="18">
        <v>923</v>
      </c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>
        <v>923</v>
      </c>
      <c r="Q209" s="18">
        <v>923</v>
      </c>
      <c r="R209" s="18">
        <v>225</v>
      </c>
      <c r="S209" s="18">
        <v>207675</v>
      </c>
      <c r="T209" s="18">
        <v>298</v>
      </c>
      <c r="U209" s="18">
        <v>275054</v>
      </c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20">
        <f t="shared" si="32"/>
        <v>225</v>
      </c>
      <c r="CK209" s="20">
        <f t="shared" si="33"/>
        <v>298</v>
      </c>
      <c r="CL209" s="29">
        <f t="shared" si="35"/>
        <v>207675</v>
      </c>
      <c r="CN209" s="29">
        <f t="shared" si="34"/>
        <v>275054</v>
      </c>
      <c r="CO209" s="29">
        <f>+CN209</f>
        <v>275054</v>
      </c>
      <c r="CP209" s="27">
        <f t="shared" si="36"/>
        <v>0</v>
      </c>
      <c r="CQ209">
        <v>114453</v>
      </c>
      <c r="CR209" s="13">
        <f t="shared" si="37"/>
        <v>160601</v>
      </c>
      <c r="CS209" s="18" t="s">
        <v>73</v>
      </c>
    </row>
    <row r="210" spans="1:97" x14ac:dyDescent="0.25">
      <c r="A210" s="18">
        <v>44</v>
      </c>
      <c r="B210" s="18" t="s">
        <v>29</v>
      </c>
      <c r="C210" s="18">
        <v>584</v>
      </c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>
        <v>584</v>
      </c>
      <c r="Q210" s="18">
        <v>584</v>
      </c>
      <c r="R210" s="18">
        <v>230</v>
      </c>
      <c r="S210" s="18">
        <v>134320</v>
      </c>
      <c r="T210" s="18">
        <v>255</v>
      </c>
      <c r="U210" s="18">
        <v>148920</v>
      </c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20">
        <f t="shared" si="32"/>
        <v>230</v>
      </c>
      <c r="CK210" s="20">
        <f t="shared" si="33"/>
        <v>255</v>
      </c>
      <c r="CL210" s="29">
        <f t="shared" si="35"/>
        <v>134320</v>
      </c>
      <c r="CN210" s="29">
        <f t="shared" si="34"/>
        <v>148920</v>
      </c>
      <c r="CO210" s="29">
        <f t="shared" ref="CO210:CO227" si="38">+C210*CK210</f>
        <v>148920</v>
      </c>
      <c r="CP210" s="27">
        <f t="shared" si="36"/>
        <v>0</v>
      </c>
      <c r="CQ210">
        <v>148920</v>
      </c>
      <c r="CR210" s="13">
        <f t="shared" si="37"/>
        <v>0</v>
      </c>
      <c r="CS210" s="18" t="s">
        <v>73</v>
      </c>
    </row>
    <row r="211" spans="1:97" x14ac:dyDescent="0.25">
      <c r="A211" s="18">
        <v>44</v>
      </c>
      <c r="B211" s="18" t="s">
        <v>36</v>
      </c>
      <c r="C211" s="18">
        <v>943</v>
      </c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>
        <v>943</v>
      </c>
      <c r="Q211" s="18">
        <v>943</v>
      </c>
      <c r="R211" s="18">
        <v>26</v>
      </c>
      <c r="S211" s="18">
        <v>24518</v>
      </c>
      <c r="T211" s="18">
        <v>28</v>
      </c>
      <c r="U211" s="18">
        <v>26404</v>
      </c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20">
        <f t="shared" si="32"/>
        <v>26</v>
      </c>
      <c r="CK211" s="20">
        <f t="shared" si="33"/>
        <v>28</v>
      </c>
      <c r="CL211" s="29">
        <f t="shared" si="35"/>
        <v>24518</v>
      </c>
      <c r="CN211" s="29">
        <f t="shared" si="34"/>
        <v>26404</v>
      </c>
      <c r="CO211" s="29">
        <f t="shared" si="38"/>
        <v>26404</v>
      </c>
      <c r="CP211" s="27">
        <f t="shared" si="36"/>
        <v>0</v>
      </c>
      <c r="CQ211">
        <v>26404</v>
      </c>
      <c r="CR211" s="13">
        <f t="shared" si="37"/>
        <v>0</v>
      </c>
      <c r="CS211" s="18" t="s">
        <v>73</v>
      </c>
    </row>
    <row r="212" spans="1:97" x14ac:dyDescent="0.25">
      <c r="A212" s="18">
        <v>44</v>
      </c>
      <c r="B212" s="18" t="s">
        <v>33</v>
      </c>
      <c r="C212" s="18">
        <v>96</v>
      </c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>
        <v>96</v>
      </c>
      <c r="Q212" s="18">
        <v>96</v>
      </c>
      <c r="R212" s="18">
        <v>405</v>
      </c>
      <c r="S212" s="18">
        <v>38880</v>
      </c>
      <c r="T212" s="18">
        <v>450</v>
      </c>
      <c r="U212" s="18">
        <v>43200</v>
      </c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20">
        <f t="shared" si="32"/>
        <v>405</v>
      </c>
      <c r="CK212" s="20">
        <f t="shared" si="33"/>
        <v>450</v>
      </c>
      <c r="CL212" s="29">
        <f>MIN(G212,M212,Y212,AE212,AK212,AQ212,AW212,BC212,BI212,BO212,BU212,CA212,CG212,S212)</f>
        <v>38880</v>
      </c>
      <c r="CN212" s="29">
        <f t="shared" si="34"/>
        <v>43200</v>
      </c>
      <c r="CO212" s="29">
        <f t="shared" si="38"/>
        <v>43200</v>
      </c>
      <c r="CP212" s="27">
        <f t="shared" si="36"/>
        <v>0</v>
      </c>
      <c r="CQ212">
        <v>43200</v>
      </c>
      <c r="CR212" s="13">
        <f t="shared" si="37"/>
        <v>0</v>
      </c>
      <c r="CS212" s="18" t="s">
        <v>73</v>
      </c>
    </row>
    <row r="213" spans="1:97" x14ac:dyDescent="0.25">
      <c r="A213" s="18">
        <v>44</v>
      </c>
      <c r="B213" s="18" t="s">
        <v>37</v>
      </c>
      <c r="C213" s="18">
        <v>24380</v>
      </c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>
        <v>24380</v>
      </c>
      <c r="Q213" s="18">
        <v>24380</v>
      </c>
      <c r="R213" s="18">
        <v>18</v>
      </c>
      <c r="S213" s="18">
        <v>438840</v>
      </c>
      <c r="T213" s="18">
        <v>20</v>
      </c>
      <c r="U213" s="18">
        <v>487600</v>
      </c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20">
        <f t="shared" si="32"/>
        <v>18</v>
      </c>
      <c r="CK213" s="20">
        <f t="shared" si="33"/>
        <v>20</v>
      </c>
      <c r="CL213" s="29">
        <f t="shared" si="35"/>
        <v>438840</v>
      </c>
      <c r="CN213" s="29">
        <f t="shared" si="34"/>
        <v>487600</v>
      </c>
      <c r="CO213" s="29">
        <f t="shared" si="38"/>
        <v>487600</v>
      </c>
      <c r="CP213" s="27">
        <f t="shared" si="36"/>
        <v>0</v>
      </c>
      <c r="CQ213">
        <v>487600</v>
      </c>
      <c r="CR213" s="13">
        <f t="shared" si="37"/>
        <v>0</v>
      </c>
      <c r="CS213" s="18" t="s">
        <v>73</v>
      </c>
    </row>
    <row r="214" spans="1:97" x14ac:dyDescent="0.25">
      <c r="A214" s="18">
        <v>44</v>
      </c>
      <c r="B214" s="18" t="s">
        <v>32</v>
      </c>
      <c r="C214" s="18">
        <v>2639</v>
      </c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>
        <v>2639</v>
      </c>
      <c r="Q214" s="18">
        <v>2639</v>
      </c>
      <c r="R214" s="18">
        <v>189</v>
      </c>
      <c r="S214" s="18">
        <v>498771</v>
      </c>
      <c r="T214" s="18">
        <v>210</v>
      </c>
      <c r="U214" s="18">
        <v>554190</v>
      </c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20">
        <f t="shared" si="32"/>
        <v>189</v>
      </c>
      <c r="CK214" s="20">
        <f t="shared" si="33"/>
        <v>210</v>
      </c>
      <c r="CL214" s="29">
        <f t="shared" si="35"/>
        <v>498771</v>
      </c>
      <c r="CN214" s="29">
        <f t="shared" si="34"/>
        <v>554190</v>
      </c>
      <c r="CO214" s="29">
        <f t="shared" si="38"/>
        <v>554190</v>
      </c>
      <c r="CP214" s="27">
        <f t="shared" si="36"/>
        <v>0</v>
      </c>
      <c r="CQ214">
        <v>554190</v>
      </c>
      <c r="CR214" s="13">
        <f t="shared" si="37"/>
        <v>0</v>
      </c>
      <c r="CS214" s="18" t="s">
        <v>73</v>
      </c>
    </row>
    <row r="215" spans="1:97" x14ac:dyDescent="0.25">
      <c r="A215" s="18">
        <v>44</v>
      </c>
      <c r="B215" s="18" t="s">
        <v>34</v>
      </c>
      <c r="C215" s="18">
        <v>4</v>
      </c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>
        <v>4</v>
      </c>
      <c r="Q215" s="18">
        <v>4</v>
      </c>
      <c r="R215" s="18">
        <v>333</v>
      </c>
      <c r="S215" s="18">
        <v>1332</v>
      </c>
      <c r="T215" s="18">
        <v>370</v>
      </c>
      <c r="U215" s="18">
        <v>1480</v>
      </c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20">
        <f t="shared" si="32"/>
        <v>333</v>
      </c>
      <c r="CK215" s="20">
        <f t="shared" si="33"/>
        <v>370</v>
      </c>
      <c r="CL215" s="29">
        <f t="shared" si="35"/>
        <v>1332</v>
      </c>
      <c r="CN215" s="29">
        <f t="shared" si="34"/>
        <v>1480</v>
      </c>
      <c r="CO215" s="29">
        <f t="shared" si="38"/>
        <v>1480</v>
      </c>
      <c r="CP215" s="27">
        <f t="shared" si="36"/>
        <v>0</v>
      </c>
      <c r="CQ215">
        <v>1480</v>
      </c>
      <c r="CR215" s="13">
        <f t="shared" si="37"/>
        <v>0</v>
      </c>
      <c r="CS215" s="18" t="s">
        <v>73</v>
      </c>
    </row>
    <row r="216" spans="1:97" x14ac:dyDescent="0.25">
      <c r="A216" s="18">
        <v>44</v>
      </c>
      <c r="B216" s="18" t="s">
        <v>31</v>
      </c>
      <c r="C216" s="18">
        <v>151</v>
      </c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>
        <v>151</v>
      </c>
      <c r="Q216" s="18">
        <v>151</v>
      </c>
      <c r="R216" s="18">
        <v>149</v>
      </c>
      <c r="S216" s="18">
        <v>22499</v>
      </c>
      <c r="T216" s="18">
        <v>165</v>
      </c>
      <c r="U216" s="18">
        <v>24915</v>
      </c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20">
        <f t="shared" si="32"/>
        <v>149</v>
      </c>
      <c r="CK216" s="20">
        <f t="shared" si="33"/>
        <v>165</v>
      </c>
      <c r="CL216" s="29">
        <f t="shared" si="35"/>
        <v>22499</v>
      </c>
      <c r="CN216" s="29">
        <f t="shared" si="34"/>
        <v>24915</v>
      </c>
      <c r="CO216" s="29">
        <f t="shared" si="38"/>
        <v>24915</v>
      </c>
      <c r="CP216" s="27">
        <f t="shared" si="36"/>
        <v>0</v>
      </c>
      <c r="CQ216">
        <v>24915</v>
      </c>
      <c r="CR216" s="13">
        <f t="shared" si="37"/>
        <v>0</v>
      </c>
      <c r="CS216" s="18" t="s">
        <v>73</v>
      </c>
    </row>
    <row r="217" spans="1:97" x14ac:dyDescent="0.25">
      <c r="A217" s="18">
        <v>44</v>
      </c>
      <c r="B217" s="18" t="s">
        <v>30</v>
      </c>
      <c r="C217" s="18">
        <v>742</v>
      </c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>
        <v>742</v>
      </c>
      <c r="Q217" s="18">
        <v>742</v>
      </c>
      <c r="R217" s="18">
        <v>135</v>
      </c>
      <c r="S217" s="18">
        <v>100170</v>
      </c>
      <c r="T217" s="18">
        <v>150</v>
      </c>
      <c r="U217" s="18">
        <v>111300</v>
      </c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20">
        <f t="shared" si="32"/>
        <v>135</v>
      </c>
      <c r="CK217" s="20">
        <f t="shared" si="33"/>
        <v>150</v>
      </c>
      <c r="CL217" s="29">
        <f t="shared" si="35"/>
        <v>100170</v>
      </c>
      <c r="CN217" s="29">
        <f t="shared" si="34"/>
        <v>111300</v>
      </c>
      <c r="CO217" s="29">
        <f t="shared" si="38"/>
        <v>111300</v>
      </c>
      <c r="CP217" s="27">
        <f t="shared" si="36"/>
        <v>0</v>
      </c>
      <c r="CQ217">
        <v>111300</v>
      </c>
      <c r="CR217" s="13">
        <f t="shared" si="37"/>
        <v>0</v>
      </c>
      <c r="CS217" s="18" t="s">
        <v>73</v>
      </c>
    </row>
    <row r="218" spans="1:97" x14ac:dyDescent="0.25">
      <c r="A218" s="18">
        <v>44</v>
      </c>
      <c r="B218" s="18" t="s">
        <v>35</v>
      </c>
      <c r="C218" s="18">
        <v>904</v>
      </c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>
        <v>904</v>
      </c>
      <c r="Q218" s="18">
        <v>904</v>
      </c>
      <c r="R218" s="18">
        <v>225</v>
      </c>
      <c r="S218" s="18">
        <v>203400</v>
      </c>
      <c r="T218" s="18">
        <v>298</v>
      </c>
      <c r="U218" s="18">
        <v>269392</v>
      </c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20">
        <f t="shared" si="32"/>
        <v>225</v>
      </c>
      <c r="CK218" s="20">
        <f t="shared" si="33"/>
        <v>298</v>
      </c>
      <c r="CL218" s="29">
        <f t="shared" si="35"/>
        <v>203400</v>
      </c>
      <c r="CN218" s="29">
        <f t="shared" si="34"/>
        <v>269392</v>
      </c>
      <c r="CO218" s="29">
        <f t="shared" si="38"/>
        <v>269392</v>
      </c>
      <c r="CP218" s="27">
        <f t="shared" si="36"/>
        <v>0</v>
      </c>
      <c r="CQ218">
        <v>269392</v>
      </c>
      <c r="CR218" s="13">
        <f t="shared" si="37"/>
        <v>0</v>
      </c>
      <c r="CS218" s="18" t="s">
        <v>73</v>
      </c>
    </row>
    <row r="219" spans="1:97" x14ac:dyDescent="0.25">
      <c r="A219" s="18">
        <v>45</v>
      </c>
      <c r="B219" s="18" t="s">
        <v>29</v>
      </c>
      <c r="C219" s="18">
        <v>463</v>
      </c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>
        <v>463</v>
      </c>
      <c r="Q219" s="18">
        <v>463</v>
      </c>
      <c r="R219" s="18">
        <v>230</v>
      </c>
      <c r="S219" s="18">
        <v>106490</v>
      </c>
      <c r="T219" s="18">
        <v>255</v>
      </c>
      <c r="U219" s="18">
        <v>118065</v>
      </c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>
        <v>463</v>
      </c>
      <c r="AO219" s="18">
        <v>463</v>
      </c>
      <c r="AP219" s="18">
        <v>255</v>
      </c>
      <c r="AQ219" s="18">
        <v>118065</v>
      </c>
      <c r="AR219" s="18">
        <v>261</v>
      </c>
      <c r="AS219" s="18">
        <v>120843</v>
      </c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20">
        <f t="shared" ref="CJ219:CJ227" si="39">MIN(F219,R219,X219,AD219,AJ219,AP219,AV219,BB219,BH219,BN219,BT219,BZ219,CF219,L219)</f>
        <v>230</v>
      </c>
      <c r="CK219" s="20">
        <f t="shared" ref="CK219:CK227" si="40">MIN(H219,T219,Z219,AF219,AL219,AR219,AX219,BD219,BJ219,BP219,BV219,CB219,CH219,N219)</f>
        <v>255</v>
      </c>
      <c r="CL219" s="29">
        <f t="shared" si="35"/>
        <v>106490</v>
      </c>
      <c r="CN219" s="29">
        <f t="shared" si="34"/>
        <v>118065</v>
      </c>
      <c r="CO219" s="29">
        <f t="shared" si="38"/>
        <v>118065</v>
      </c>
      <c r="CP219" s="27">
        <f t="shared" si="36"/>
        <v>0</v>
      </c>
      <c r="CQ219">
        <v>118065</v>
      </c>
      <c r="CR219" s="13">
        <f t="shared" si="37"/>
        <v>0</v>
      </c>
      <c r="CS219" s="18" t="s">
        <v>73</v>
      </c>
    </row>
    <row r="220" spans="1:97" x14ac:dyDescent="0.25">
      <c r="A220" s="18">
        <v>45</v>
      </c>
      <c r="B220" s="18" t="s">
        <v>36</v>
      </c>
      <c r="C220" s="18">
        <v>748</v>
      </c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>
        <v>748</v>
      </c>
      <c r="Q220" s="18">
        <v>748</v>
      </c>
      <c r="R220" s="18">
        <v>26</v>
      </c>
      <c r="S220" s="18">
        <v>19448</v>
      </c>
      <c r="T220" s="18">
        <v>28</v>
      </c>
      <c r="U220" s="18">
        <v>20944</v>
      </c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>
        <v>748</v>
      </c>
      <c r="AO220" s="18">
        <v>748</v>
      </c>
      <c r="AP220" s="18">
        <v>19</v>
      </c>
      <c r="AQ220" s="18">
        <v>14212</v>
      </c>
      <c r="AR220" s="18">
        <v>21</v>
      </c>
      <c r="AS220" s="18">
        <v>15708</v>
      </c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20">
        <f t="shared" si="39"/>
        <v>19</v>
      </c>
      <c r="CK220" s="20">
        <f t="shared" si="40"/>
        <v>21</v>
      </c>
      <c r="CL220" s="29">
        <f t="shared" si="35"/>
        <v>14212</v>
      </c>
      <c r="CN220" s="29">
        <f t="shared" si="34"/>
        <v>15708</v>
      </c>
      <c r="CO220" s="29">
        <f t="shared" si="38"/>
        <v>15708</v>
      </c>
      <c r="CP220" s="27">
        <f t="shared" si="36"/>
        <v>0</v>
      </c>
      <c r="CQ220">
        <v>15708</v>
      </c>
      <c r="CR220" s="13">
        <f t="shared" si="37"/>
        <v>0</v>
      </c>
      <c r="CS220" s="18" t="s">
        <v>54</v>
      </c>
    </row>
    <row r="221" spans="1:97" x14ac:dyDescent="0.25">
      <c r="A221" s="18">
        <v>45</v>
      </c>
      <c r="B221" s="18" t="s">
        <v>33</v>
      </c>
      <c r="C221" s="18">
        <v>76</v>
      </c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>
        <v>76</v>
      </c>
      <c r="Q221" s="18">
        <v>76</v>
      </c>
      <c r="R221" s="18">
        <v>405</v>
      </c>
      <c r="S221" s="18">
        <v>30780</v>
      </c>
      <c r="T221" s="18">
        <v>450</v>
      </c>
      <c r="U221" s="18">
        <v>34200</v>
      </c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>
        <v>76</v>
      </c>
      <c r="AO221" s="18">
        <v>76</v>
      </c>
      <c r="AP221" s="18">
        <v>360</v>
      </c>
      <c r="AQ221" s="18">
        <v>27360</v>
      </c>
      <c r="AR221" s="18">
        <v>370</v>
      </c>
      <c r="AS221" s="18">
        <v>28120</v>
      </c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20">
        <f t="shared" si="39"/>
        <v>360</v>
      </c>
      <c r="CK221" s="20">
        <f t="shared" si="40"/>
        <v>370</v>
      </c>
      <c r="CL221" s="29">
        <f t="shared" si="35"/>
        <v>27360</v>
      </c>
      <c r="CN221" s="29">
        <f t="shared" si="34"/>
        <v>28120</v>
      </c>
      <c r="CO221" s="29">
        <f t="shared" si="38"/>
        <v>28120</v>
      </c>
      <c r="CP221" s="27">
        <f t="shared" si="36"/>
        <v>0</v>
      </c>
      <c r="CQ221">
        <v>28120</v>
      </c>
      <c r="CR221" s="13">
        <f t="shared" si="37"/>
        <v>0</v>
      </c>
      <c r="CS221" s="18" t="s">
        <v>54</v>
      </c>
    </row>
    <row r="222" spans="1:97" x14ac:dyDescent="0.25">
      <c r="A222" s="18">
        <v>45</v>
      </c>
      <c r="B222" s="18" t="s">
        <v>37</v>
      </c>
      <c r="C222" s="18">
        <v>19228</v>
      </c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>
        <v>19228</v>
      </c>
      <c r="Q222" s="18">
        <v>19228</v>
      </c>
      <c r="R222" s="18">
        <v>18</v>
      </c>
      <c r="S222" s="18">
        <v>346104</v>
      </c>
      <c r="T222" s="18">
        <v>20</v>
      </c>
      <c r="U222" s="18">
        <v>384560</v>
      </c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>
        <v>19228</v>
      </c>
      <c r="AO222" s="18">
        <v>19228</v>
      </c>
      <c r="AP222" s="18">
        <v>13</v>
      </c>
      <c r="AQ222" s="18">
        <v>249964</v>
      </c>
      <c r="AR222" s="18">
        <v>14</v>
      </c>
      <c r="AS222" s="18">
        <v>269192</v>
      </c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20">
        <f t="shared" si="39"/>
        <v>13</v>
      </c>
      <c r="CK222" s="20">
        <f t="shared" si="40"/>
        <v>14</v>
      </c>
      <c r="CL222" s="29">
        <f t="shared" si="35"/>
        <v>249964</v>
      </c>
      <c r="CN222" s="29">
        <f t="shared" si="34"/>
        <v>269192</v>
      </c>
      <c r="CO222" s="29">
        <f t="shared" si="38"/>
        <v>269192</v>
      </c>
      <c r="CP222" s="27">
        <f t="shared" si="36"/>
        <v>0</v>
      </c>
      <c r="CQ222">
        <v>269192</v>
      </c>
      <c r="CR222" s="13">
        <f t="shared" si="37"/>
        <v>0</v>
      </c>
      <c r="CS222" s="18" t="s">
        <v>54</v>
      </c>
    </row>
    <row r="223" spans="1:97" x14ac:dyDescent="0.25">
      <c r="A223" s="18">
        <v>45</v>
      </c>
      <c r="B223" s="18" t="s">
        <v>32</v>
      </c>
      <c r="C223" s="18">
        <v>2093</v>
      </c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>
        <v>2093</v>
      </c>
      <c r="Q223" s="18">
        <v>2093</v>
      </c>
      <c r="R223" s="18">
        <v>189</v>
      </c>
      <c r="S223" s="18">
        <v>395577</v>
      </c>
      <c r="T223" s="18">
        <v>210</v>
      </c>
      <c r="U223" s="18">
        <v>439530</v>
      </c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>
        <v>2093</v>
      </c>
      <c r="AO223" s="18">
        <v>2093</v>
      </c>
      <c r="AP223" s="18">
        <v>133</v>
      </c>
      <c r="AQ223" s="18">
        <v>278369</v>
      </c>
      <c r="AR223" s="18">
        <v>140</v>
      </c>
      <c r="AS223" s="18">
        <v>293020</v>
      </c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20">
        <f t="shared" si="39"/>
        <v>133</v>
      </c>
      <c r="CK223" s="20">
        <f t="shared" si="40"/>
        <v>140</v>
      </c>
      <c r="CL223" s="29">
        <f t="shared" si="35"/>
        <v>278369</v>
      </c>
      <c r="CN223" s="29">
        <f t="shared" si="34"/>
        <v>293020</v>
      </c>
      <c r="CO223" s="29">
        <f t="shared" si="38"/>
        <v>293020</v>
      </c>
      <c r="CP223" s="27">
        <f t="shared" si="36"/>
        <v>0</v>
      </c>
      <c r="CQ223">
        <v>293020</v>
      </c>
      <c r="CR223" s="13">
        <f t="shared" si="37"/>
        <v>0</v>
      </c>
      <c r="CS223" s="18" t="s">
        <v>54</v>
      </c>
    </row>
    <row r="224" spans="1:97" x14ac:dyDescent="0.25">
      <c r="A224" s="18">
        <v>45</v>
      </c>
      <c r="B224" s="18" t="s">
        <v>34</v>
      </c>
      <c r="C224" s="18">
        <v>3</v>
      </c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>
        <v>3</v>
      </c>
      <c r="Q224" s="18">
        <v>3</v>
      </c>
      <c r="R224" s="18">
        <v>333</v>
      </c>
      <c r="S224" s="18">
        <v>999</v>
      </c>
      <c r="T224" s="18">
        <v>370</v>
      </c>
      <c r="U224" s="18">
        <v>1110</v>
      </c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>
        <v>3</v>
      </c>
      <c r="AO224" s="18">
        <v>3</v>
      </c>
      <c r="AP224" s="18">
        <v>350</v>
      </c>
      <c r="AQ224" s="18">
        <v>1050</v>
      </c>
      <c r="AR224" s="18">
        <v>360</v>
      </c>
      <c r="AS224" s="18">
        <v>1080</v>
      </c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20">
        <f t="shared" si="39"/>
        <v>333</v>
      </c>
      <c r="CK224" s="20">
        <f t="shared" si="40"/>
        <v>360</v>
      </c>
      <c r="CL224" s="29">
        <f t="shared" si="35"/>
        <v>999</v>
      </c>
      <c r="CN224" s="29">
        <f t="shared" si="34"/>
        <v>1080</v>
      </c>
      <c r="CO224" s="29">
        <f t="shared" si="38"/>
        <v>1080</v>
      </c>
      <c r="CP224" s="27">
        <f t="shared" si="36"/>
        <v>0</v>
      </c>
      <c r="CQ224">
        <v>1080</v>
      </c>
      <c r="CR224" s="13">
        <f t="shared" si="37"/>
        <v>0</v>
      </c>
      <c r="CS224" s="18" t="s">
        <v>54</v>
      </c>
    </row>
    <row r="225" spans="1:97" x14ac:dyDescent="0.25">
      <c r="A225" s="18">
        <v>45</v>
      </c>
      <c r="B225" s="18" t="s">
        <v>31</v>
      </c>
      <c r="C225" s="18">
        <v>120</v>
      </c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>
        <v>120</v>
      </c>
      <c r="Q225" s="18">
        <v>120</v>
      </c>
      <c r="R225" s="18">
        <v>149</v>
      </c>
      <c r="S225" s="18">
        <v>17880</v>
      </c>
      <c r="T225" s="18">
        <v>165</v>
      </c>
      <c r="U225" s="18">
        <v>19800</v>
      </c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>
        <v>120</v>
      </c>
      <c r="AO225" s="18">
        <v>120</v>
      </c>
      <c r="AP225" s="18">
        <v>148</v>
      </c>
      <c r="AQ225" s="18">
        <v>17760</v>
      </c>
      <c r="AR225" s="18">
        <v>154</v>
      </c>
      <c r="AS225" s="18">
        <v>18480</v>
      </c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20">
        <f t="shared" si="39"/>
        <v>148</v>
      </c>
      <c r="CK225" s="20">
        <f t="shared" si="40"/>
        <v>154</v>
      </c>
      <c r="CL225" s="29">
        <f t="shared" si="35"/>
        <v>17760</v>
      </c>
      <c r="CN225" s="29">
        <f t="shared" si="34"/>
        <v>18480</v>
      </c>
      <c r="CO225" s="29">
        <f t="shared" si="38"/>
        <v>18480</v>
      </c>
      <c r="CP225" s="27">
        <f t="shared" si="36"/>
        <v>0</v>
      </c>
      <c r="CQ225">
        <v>18480</v>
      </c>
      <c r="CR225" s="13">
        <f t="shared" si="37"/>
        <v>0</v>
      </c>
      <c r="CS225" s="18" t="s">
        <v>54</v>
      </c>
    </row>
    <row r="226" spans="1:97" x14ac:dyDescent="0.25">
      <c r="A226" s="18">
        <v>45</v>
      </c>
      <c r="B226" s="18" t="s">
        <v>30</v>
      </c>
      <c r="C226" s="18">
        <v>589</v>
      </c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>
        <v>589</v>
      </c>
      <c r="Q226" s="18">
        <v>589</v>
      </c>
      <c r="R226" s="18">
        <v>135</v>
      </c>
      <c r="S226" s="18">
        <v>79515</v>
      </c>
      <c r="T226" s="18">
        <v>150</v>
      </c>
      <c r="U226" s="18">
        <v>88350</v>
      </c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>
        <v>589</v>
      </c>
      <c r="AO226" s="18">
        <v>589</v>
      </c>
      <c r="AP226" s="18">
        <v>85</v>
      </c>
      <c r="AQ226" s="18">
        <v>50065</v>
      </c>
      <c r="AR226" s="18">
        <v>90</v>
      </c>
      <c r="AS226" s="18">
        <v>53010</v>
      </c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20">
        <f t="shared" si="39"/>
        <v>85</v>
      </c>
      <c r="CK226" s="20">
        <f t="shared" si="40"/>
        <v>90</v>
      </c>
      <c r="CL226" s="29">
        <f t="shared" si="35"/>
        <v>50065</v>
      </c>
      <c r="CN226" s="29">
        <f t="shared" si="34"/>
        <v>53010</v>
      </c>
      <c r="CO226" s="29">
        <f t="shared" si="38"/>
        <v>53010</v>
      </c>
      <c r="CP226" s="27">
        <f t="shared" si="36"/>
        <v>0</v>
      </c>
      <c r="CQ226">
        <v>53010</v>
      </c>
      <c r="CR226" s="13">
        <f t="shared" si="37"/>
        <v>0</v>
      </c>
      <c r="CS226" s="18" t="s">
        <v>54</v>
      </c>
    </row>
    <row r="227" spans="1:97" x14ac:dyDescent="0.25">
      <c r="A227" s="18">
        <v>45</v>
      </c>
      <c r="B227" s="18" t="s">
        <v>35</v>
      </c>
      <c r="C227" s="18">
        <v>717</v>
      </c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>
        <v>717</v>
      </c>
      <c r="Q227" s="18">
        <v>717</v>
      </c>
      <c r="R227" s="18">
        <v>225</v>
      </c>
      <c r="S227" s="18">
        <v>161325</v>
      </c>
      <c r="T227" s="18">
        <v>298</v>
      </c>
      <c r="U227" s="18">
        <v>213666</v>
      </c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>
        <v>717</v>
      </c>
      <c r="AO227" s="18">
        <v>717</v>
      </c>
      <c r="AP227" s="18">
        <v>345</v>
      </c>
      <c r="AQ227" s="18">
        <v>247365</v>
      </c>
      <c r="AR227" s="18">
        <v>355</v>
      </c>
      <c r="AS227" s="18">
        <v>254535</v>
      </c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20">
        <f t="shared" si="39"/>
        <v>225</v>
      </c>
      <c r="CK227" s="20">
        <f t="shared" si="40"/>
        <v>298</v>
      </c>
      <c r="CL227" s="29">
        <f t="shared" si="35"/>
        <v>161325</v>
      </c>
      <c r="CN227" s="29">
        <f t="shared" si="34"/>
        <v>213666</v>
      </c>
      <c r="CO227" s="29">
        <f t="shared" si="38"/>
        <v>213666</v>
      </c>
      <c r="CP227" s="27">
        <f t="shared" si="36"/>
        <v>0</v>
      </c>
      <c r="CQ227">
        <v>213666</v>
      </c>
      <c r="CR227" s="13">
        <f t="shared" si="37"/>
        <v>0</v>
      </c>
      <c r="CS227" s="18" t="s">
        <v>73</v>
      </c>
    </row>
    <row r="228" spans="1:97" x14ac:dyDescent="0.25">
      <c r="B228" s="18" t="s">
        <v>59</v>
      </c>
      <c r="C228" s="18">
        <f>SUM(C3:C227)</f>
        <v>559609</v>
      </c>
      <c r="D228" s="18">
        <v>174483</v>
      </c>
      <c r="E228" s="18">
        <v>174526</v>
      </c>
      <c r="F228" s="18">
        <v>18735</v>
      </c>
      <c r="G228" s="18">
        <v>6946616.5</v>
      </c>
      <c r="H228" s="18">
        <v>20020</v>
      </c>
      <c r="I228" s="18">
        <v>7320304</v>
      </c>
      <c r="J228" s="18">
        <v>3330</v>
      </c>
      <c r="K228" s="18">
        <v>3330</v>
      </c>
      <c r="L228" s="18">
        <v>720</v>
      </c>
      <c r="M228" s="18">
        <v>1198800</v>
      </c>
      <c r="N228" s="18">
        <v>720</v>
      </c>
      <c r="O228" s="18">
        <v>0</v>
      </c>
      <c r="P228" s="18">
        <v>479866</v>
      </c>
      <c r="Q228" s="18">
        <v>479866</v>
      </c>
      <c r="R228" s="18">
        <v>33645</v>
      </c>
      <c r="S228" s="18">
        <v>36410035</v>
      </c>
      <c r="T228" s="18">
        <v>38022</v>
      </c>
      <c r="U228" s="18">
        <v>40876383</v>
      </c>
      <c r="V228" s="18">
        <v>2673</v>
      </c>
      <c r="W228" s="18">
        <v>2673</v>
      </c>
      <c r="X228" s="18">
        <v>4527</v>
      </c>
      <c r="Y228" s="18">
        <v>3962997</v>
      </c>
      <c r="Z228" s="18">
        <v>4900</v>
      </c>
      <c r="AA228" s="18">
        <v>4287500</v>
      </c>
      <c r="AB228" s="18">
        <v>15149</v>
      </c>
      <c r="AC228" s="18">
        <v>15149</v>
      </c>
      <c r="AD228" s="18">
        <v>46800</v>
      </c>
      <c r="AE228" s="18">
        <v>22833120</v>
      </c>
      <c r="AF228" s="18">
        <v>52449.373822614332</v>
      </c>
      <c r="AG228" s="18">
        <v>25608374</v>
      </c>
      <c r="AH228" s="18">
        <v>10510</v>
      </c>
      <c r="AI228" s="18">
        <v>10510</v>
      </c>
      <c r="AJ228" s="18">
        <v>6240</v>
      </c>
      <c r="AK228" s="18">
        <v>21278933</v>
      </c>
      <c r="AL228" s="18">
        <v>7800</v>
      </c>
      <c r="AM228" s="18">
        <v>26598666.25</v>
      </c>
      <c r="AN228" s="18">
        <v>26405</v>
      </c>
      <c r="AO228" s="18">
        <v>26405</v>
      </c>
      <c r="AP228" s="18">
        <v>2500</v>
      </c>
      <c r="AQ228" s="18">
        <v>1941938</v>
      </c>
      <c r="AR228" s="18">
        <v>2565</v>
      </c>
      <c r="AS228" s="18">
        <v>2001188</v>
      </c>
      <c r="AT228" s="18">
        <v>13955</v>
      </c>
      <c r="AU228" s="18">
        <v>13955</v>
      </c>
      <c r="AV228" s="18">
        <v>520</v>
      </c>
      <c r="AW228" s="18">
        <v>3362440</v>
      </c>
      <c r="AX228" s="18"/>
      <c r="AY228" s="18"/>
      <c r="AZ228" s="18">
        <v>3408</v>
      </c>
      <c r="BA228" s="18">
        <v>3408</v>
      </c>
      <c r="BB228" s="18">
        <v>4347</v>
      </c>
      <c r="BC228" s="18">
        <v>3107702</v>
      </c>
      <c r="BD228" s="18">
        <v>4697</v>
      </c>
      <c r="BE228" s="18">
        <v>3373002</v>
      </c>
      <c r="BF228" s="18">
        <v>7597</v>
      </c>
      <c r="BG228" s="18">
        <v>7597</v>
      </c>
      <c r="BH228" s="18"/>
      <c r="BI228" s="18"/>
      <c r="BJ228" s="18">
        <v>4650</v>
      </c>
      <c r="BK228" s="18">
        <v>4774950</v>
      </c>
      <c r="BL228" s="18">
        <v>15149</v>
      </c>
      <c r="BM228" s="18">
        <v>15149</v>
      </c>
      <c r="BN228" s="18">
        <v>35400</v>
      </c>
      <c r="BO228" s="18">
        <v>17209720</v>
      </c>
      <c r="BP228" s="18">
        <v>38480</v>
      </c>
      <c r="BQ228" s="18">
        <v>18789441</v>
      </c>
      <c r="BR228" s="18">
        <v>18812</v>
      </c>
      <c r="BS228" s="18">
        <v>18812</v>
      </c>
      <c r="BT228" s="18">
        <v>6600</v>
      </c>
      <c r="BU228" s="18">
        <v>6207960</v>
      </c>
      <c r="BV228" s="18">
        <v>7000</v>
      </c>
      <c r="BW228" s="18">
        <v>6584200</v>
      </c>
      <c r="BX228" s="18">
        <v>172987</v>
      </c>
      <c r="BY228" s="18">
        <v>172987</v>
      </c>
      <c r="BZ228" s="18">
        <v>10297.5</v>
      </c>
      <c r="CA228" s="18">
        <v>37799460.5</v>
      </c>
      <c r="CB228" s="18">
        <v>12871.875</v>
      </c>
      <c r="CC228" s="18">
        <v>47249325.625</v>
      </c>
      <c r="CD228" s="18">
        <v>273907</v>
      </c>
      <c r="CE228" s="18">
        <v>273907</v>
      </c>
      <c r="CF228" s="18">
        <v>80509</v>
      </c>
      <c r="CG228" s="21">
        <f>SUM(CG3:CG227)</f>
        <v>0</v>
      </c>
      <c r="CH228" s="18">
        <v>99830.79915188899</v>
      </c>
      <c r="CI228" s="21">
        <f>SUM(CI3:CI227)</f>
        <v>0</v>
      </c>
      <c r="CJ228" s="18"/>
      <c r="CK228" s="18"/>
      <c r="CL228" s="49">
        <f>SUM(CL3:CL227)</f>
        <v>90715306</v>
      </c>
      <c r="CN228" s="30">
        <f>SUM(CN3:CN227)</f>
        <v>104676985.25</v>
      </c>
      <c r="CO228" s="30">
        <f>SUM(CO3:CO227)</f>
        <v>104676985.25</v>
      </c>
      <c r="CQ228">
        <v>104278226.25</v>
      </c>
      <c r="CS228" s="18"/>
    </row>
    <row r="229" spans="1:97" x14ac:dyDescent="0.25">
      <c r="CN229" s="13"/>
      <c r="CO229" s="28"/>
      <c r="CP229" s="17"/>
    </row>
    <row r="231" spans="1:97" x14ac:dyDescent="0.25">
      <c r="BY231" s="57" t="s">
        <v>17</v>
      </c>
      <c r="CA231" s="18">
        <v>13</v>
      </c>
      <c r="CB231" s="18" t="s">
        <v>6</v>
      </c>
      <c r="CC231" s="18">
        <v>1172</v>
      </c>
      <c r="CJ231" s="18" t="e">
        <f>VLOOKUP(CB231,#REF!,2,0)</f>
        <v>#REF!</v>
      </c>
      <c r="CK231" s="18"/>
      <c r="CL231" s="18" t="e">
        <f>+CC231*CJ231</f>
        <v>#REF!</v>
      </c>
      <c r="CM231" s="18"/>
      <c r="CN231" s="18"/>
      <c r="CO231" s="18"/>
    </row>
    <row r="232" spans="1:97" x14ac:dyDescent="0.25">
      <c r="BY232" s="57" t="s">
        <v>17</v>
      </c>
      <c r="CA232" s="18">
        <v>13</v>
      </c>
      <c r="CB232" s="18" t="s">
        <v>9</v>
      </c>
      <c r="CC232" s="18">
        <v>577</v>
      </c>
      <c r="CJ232" s="18" t="e">
        <f>VLOOKUP(CB232,#REF!,2,0)</f>
        <v>#REF!</v>
      </c>
      <c r="CK232" s="18"/>
      <c r="CL232" s="18" t="e">
        <f t="shared" ref="CL232:CL242" si="41">+CC232*CJ232</f>
        <v>#REF!</v>
      </c>
      <c r="CM232" s="18"/>
      <c r="CN232" s="18"/>
      <c r="CO232" s="18"/>
    </row>
    <row r="233" spans="1:97" x14ac:dyDescent="0.25">
      <c r="BY233" s="57" t="s">
        <v>17</v>
      </c>
      <c r="CA233" s="18">
        <v>13</v>
      </c>
      <c r="CB233" s="18" t="s">
        <v>8</v>
      </c>
      <c r="CC233" s="18">
        <v>693</v>
      </c>
      <c r="CJ233" s="18" t="e">
        <f>VLOOKUP(CB233,#REF!,2,0)</f>
        <v>#REF!</v>
      </c>
      <c r="CK233" s="18"/>
      <c r="CL233" s="18" t="e">
        <f t="shared" si="41"/>
        <v>#REF!</v>
      </c>
      <c r="CM233" s="18"/>
      <c r="CN233" s="18"/>
      <c r="CO233" s="18"/>
    </row>
    <row r="234" spans="1:97" x14ac:dyDescent="0.25">
      <c r="BY234" s="57" t="s">
        <v>18</v>
      </c>
      <c r="CA234" s="18">
        <v>14</v>
      </c>
      <c r="CB234" s="18" t="s">
        <v>6</v>
      </c>
      <c r="CC234" s="18">
        <v>1148</v>
      </c>
      <c r="CJ234" s="18" t="e">
        <f>VLOOKUP(CB234,#REF!,2,0)</f>
        <v>#REF!</v>
      </c>
      <c r="CK234" s="18"/>
      <c r="CL234" s="18" t="e">
        <f t="shared" si="41"/>
        <v>#REF!</v>
      </c>
      <c r="CM234" s="18"/>
      <c r="CN234" s="18"/>
      <c r="CO234" s="18"/>
    </row>
    <row r="235" spans="1:97" x14ac:dyDescent="0.25">
      <c r="BY235" s="57" t="s">
        <v>18</v>
      </c>
      <c r="CA235" s="18">
        <v>14</v>
      </c>
      <c r="CB235" s="18" t="s">
        <v>9</v>
      </c>
      <c r="CC235" s="18">
        <v>566</v>
      </c>
      <c r="CJ235" s="18" t="e">
        <f>VLOOKUP(CB235,#REF!,2,0)</f>
        <v>#REF!</v>
      </c>
      <c r="CK235" s="18"/>
      <c r="CL235" s="18" t="e">
        <f t="shared" si="41"/>
        <v>#REF!</v>
      </c>
      <c r="CM235" s="18"/>
      <c r="CN235" s="18"/>
      <c r="CO235" s="18"/>
    </row>
    <row r="236" spans="1:97" x14ac:dyDescent="0.25">
      <c r="BY236" s="57" t="s">
        <v>18</v>
      </c>
      <c r="CA236" s="18">
        <v>14</v>
      </c>
      <c r="CB236" s="18" t="s">
        <v>8</v>
      </c>
      <c r="CC236" s="18">
        <v>679</v>
      </c>
      <c r="CJ236" s="18" t="e">
        <f>VLOOKUP(CB236,#REF!,2,0)</f>
        <v>#REF!</v>
      </c>
      <c r="CK236" s="18"/>
      <c r="CL236" s="18" t="e">
        <f t="shared" si="41"/>
        <v>#REF!</v>
      </c>
      <c r="CM236" s="51"/>
      <c r="CN236" s="18"/>
      <c r="CO236" s="18"/>
    </row>
    <row r="237" spans="1:97" x14ac:dyDescent="0.25">
      <c r="BY237" s="57" t="s">
        <v>26</v>
      </c>
      <c r="CA237" s="18">
        <v>27</v>
      </c>
      <c r="CB237" s="18" t="s">
        <v>24</v>
      </c>
      <c r="CC237" s="18">
        <v>3246</v>
      </c>
      <c r="CJ237" s="18" t="e">
        <f>VLOOKUP(CB237,#REF!,2,0)</f>
        <v>#REF!</v>
      </c>
      <c r="CK237" s="18"/>
      <c r="CL237" s="18" t="e">
        <f t="shared" si="41"/>
        <v>#REF!</v>
      </c>
      <c r="CM237" s="52"/>
      <c r="CN237" s="18"/>
      <c r="CO237" s="18"/>
    </row>
    <row r="238" spans="1:97" x14ac:dyDescent="0.25">
      <c r="BY238" s="57" t="s">
        <v>26</v>
      </c>
      <c r="CA238" s="18">
        <v>27</v>
      </c>
      <c r="CB238" s="18" t="s">
        <v>25</v>
      </c>
      <c r="CC238" s="18">
        <v>84</v>
      </c>
      <c r="CJ238" s="18" t="e">
        <f>VLOOKUP(CB238,#REF!,2,0)</f>
        <v>#REF!</v>
      </c>
      <c r="CL238" s="18" t="e">
        <f t="shared" si="41"/>
        <v>#REF!</v>
      </c>
    </row>
    <row r="239" spans="1:97" x14ac:dyDescent="0.25">
      <c r="BY239" s="57" t="s">
        <v>27</v>
      </c>
      <c r="CA239" s="18">
        <v>28</v>
      </c>
      <c r="CB239" s="18" t="s">
        <v>24</v>
      </c>
      <c r="CC239" s="18">
        <v>3135</v>
      </c>
      <c r="CJ239" s="18" t="e">
        <f>VLOOKUP(CB239,#REF!,2,0)</f>
        <v>#REF!</v>
      </c>
      <c r="CL239" s="18" t="e">
        <f t="shared" si="41"/>
        <v>#REF!</v>
      </c>
    </row>
    <row r="240" spans="1:97" x14ac:dyDescent="0.25">
      <c r="BY240" s="57" t="s">
        <v>27</v>
      </c>
      <c r="CA240" s="18">
        <v>28</v>
      </c>
      <c r="CB240" s="18" t="s">
        <v>25</v>
      </c>
      <c r="CC240" s="18">
        <v>77</v>
      </c>
      <c r="CJ240" s="18" t="e">
        <f>VLOOKUP(CB240,#REF!,2,0)</f>
        <v>#REF!</v>
      </c>
      <c r="CL240" s="18" t="e">
        <f t="shared" si="41"/>
        <v>#REF!</v>
      </c>
    </row>
    <row r="241" spans="77:90" x14ac:dyDescent="0.25">
      <c r="BY241" s="57" t="s">
        <v>111</v>
      </c>
      <c r="CA241" s="18">
        <v>29</v>
      </c>
      <c r="CB241" s="18" t="s">
        <v>24</v>
      </c>
      <c r="CC241" s="23">
        <v>2926</v>
      </c>
      <c r="CJ241" s="18" t="e">
        <f>VLOOKUP(CB241,#REF!,2,0)</f>
        <v>#REF!</v>
      </c>
      <c r="CL241" s="18" t="e">
        <f t="shared" si="41"/>
        <v>#REF!</v>
      </c>
    </row>
    <row r="242" spans="77:90" ht="15.75" thickBot="1" x14ac:dyDescent="0.3">
      <c r="BY242" s="57" t="s">
        <v>111</v>
      </c>
      <c r="CA242" s="18">
        <v>29</v>
      </c>
      <c r="CB242" s="18" t="s">
        <v>25</v>
      </c>
      <c r="CC242" s="26">
        <v>75</v>
      </c>
      <c r="CJ242" s="18" t="e">
        <f>VLOOKUP(CB242,#REF!,2,0)</f>
        <v>#REF!</v>
      </c>
      <c r="CL242" s="18" t="e">
        <f t="shared" si="41"/>
        <v>#REF!</v>
      </c>
    </row>
    <row r="244" spans="77:90" x14ac:dyDescent="0.25">
      <c r="CL244" s="55" t="e">
        <f>SUBTOTAL(9,CL228:CL242)</f>
        <v>#REF!</v>
      </c>
    </row>
    <row r="1048534" spans="90:97" x14ac:dyDescent="0.25">
      <c r="CL1048534" s="18"/>
      <c r="CS1048534" s="18"/>
    </row>
    <row r="1048576" spans="90:97" x14ac:dyDescent="0.25">
      <c r="CL1048576" s="18"/>
      <c r="CS1048576" s="18"/>
    </row>
  </sheetData>
  <autoFilter ref="A2:CS228" xr:uid="{67A895F7-0624-45A6-B924-50CBE598CFDA}"/>
  <mergeCells count="14">
    <mergeCell ref="D1:I1"/>
    <mergeCell ref="J1:O1"/>
    <mergeCell ref="P1:U1"/>
    <mergeCell ref="V1:AA1"/>
    <mergeCell ref="AB1:AG1"/>
    <mergeCell ref="BX1:CC1"/>
    <mergeCell ref="CD1:CI1"/>
    <mergeCell ref="AH1:AM1"/>
    <mergeCell ref="AN1:AS1"/>
    <mergeCell ref="AT1:AY1"/>
    <mergeCell ref="AZ1:BE1"/>
    <mergeCell ref="BF1:BK1"/>
    <mergeCell ref="BL1:BQ1"/>
    <mergeCell ref="BR1:BW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E2FD3-FB83-4B9D-87DF-228181A5072B}">
  <sheetPr codeName="Hoja4"/>
  <dimension ref="A1:CT1048576"/>
  <sheetViews>
    <sheetView zoomScale="80" zoomScaleNormal="80" workbookViewId="0">
      <pane xSplit="2" ySplit="2" topLeftCell="CF215" activePane="bottomRight" state="frozen"/>
      <selection activeCell="CJ239" sqref="CJ239"/>
      <selection pane="topRight" activeCell="CJ239" sqref="CJ239"/>
      <selection pane="bottomLeft" activeCell="CJ239" sqref="CJ239"/>
      <selection pane="bottomRight" activeCell="CJ239" sqref="CJ239"/>
    </sheetView>
  </sheetViews>
  <sheetFormatPr baseColWidth="10" defaultColWidth="11.5703125" defaultRowHeight="15" x14ac:dyDescent="0.25"/>
  <cols>
    <col min="2" max="2" width="14.85546875" bestFit="1" customWidth="1"/>
    <col min="3" max="3" width="14.85546875" customWidth="1"/>
    <col min="85" max="85" width="13.85546875" bestFit="1" customWidth="1"/>
    <col min="87" max="87" width="13.85546875" bestFit="1" customWidth="1"/>
    <col min="88" max="88" width="31.7109375" customWidth="1"/>
    <col min="89" max="89" width="19" bestFit="1" customWidth="1"/>
    <col min="90" max="90" width="20.85546875" customWidth="1"/>
    <col min="91" max="94" width="17.5703125" customWidth="1"/>
    <col min="95" max="95" width="17.7109375" customWidth="1"/>
    <col min="96" max="96" width="14.85546875" bestFit="1" customWidth="1"/>
  </cols>
  <sheetData>
    <row r="1" spans="1:98" x14ac:dyDescent="0.25">
      <c r="D1" s="70" t="s">
        <v>52</v>
      </c>
      <c r="E1" s="70"/>
      <c r="F1" s="70"/>
      <c r="G1" s="70"/>
      <c r="H1" s="70"/>
      <c r="I1" s="70"/>
      <c r="J1" s="70" t="s">
        <v>46</v>
      </c>
      <c r="K1" s="70"/>
      <c r="L1" s="70"/>
      <c r="M1" s="70"/>
      <c r="N1" s="70"/>
      <c r="O1" s="70"/>
      <c r="P1" s="70" t="s">
        <v>51</v>
      </c>
      <c r="Q1" s="70"/>
      <c r="R1" s="70"/>
      <c r="S1" s="70"/>
      <c r="T1" s="70"/>
      <c r="U1" s="70"/>
      <c r="V1" s="70" t="s">
        <v>53</v>
      </c>
      <c r="W1" s="70"/>
      <c r="X1" s="70"/>
      <c r="Y1" s="70"/>
      <c r="Z1" s="70"/>
      <c r="AA1" s="70"/>
      <c r="AB1" s="70" t="s">
        <v>50</v>
      </c>
      <c r="AC1" s="70"/>
      <c r="AD1" s="70"/>
      <c r="AE1" s="70"/>
      <c r="AF1" s="70"/>
      <c r="AG1" s="70"/>
      <c r="AH1" s="70" t="s">
        <v>44</v>
      </c>
      <c r="AI1" s="70"/>
      <c r="AJ1" s="70"/>
      <c r="AK1" s="70"/>
      <c r="AL1" s="70"/>
      <c r="AM1" s="70"/>
      <c r="AN1" s="70" t="s">
        <v>54</v>
      </c>
      <c r="AO1" s="70"/>
      <c r="AP1" s="70"/>
      <c r="AQ1" s="70"/>
      <c r="AR1" s="70"/>
      <c r="AS1" s="70"/>
      <c r="AT1" s="70" t="s">
        <v>48</v>
      </c>
      <c r="AU1" s="70"/>
      <c r="AV1" s="70"/>
      <c r="AW1" s="70"/>
      <c r="AX1" s="70"/>
      <c r="AY1" s="70"/>
      <c r="AZ1" s="70" t="s">
        <v>55</v>
      </c>
      <c r="BA1" s="70"/>
      <c r="BB1" s="70"/>
      <c r="BC1" s="70"/>
      <c r="BD1" s="70"/>
      <c r="BE1" s="70"/>
      <c r="BF1" s="70" t="s">
        <v>56</v>
      </c>
      <c r="BG1" s="70"/>
      <c r="BH1" s="70"/>
      <c r="BI1" s="70"/>
      <c r="BJ1" s="70"/>
      <c r="BK1" s="70"/>
      <c r="BL1" s="70" t="s">
        <v>49</v>
      </c>
      <c r="BM1" s="70"/>
      <c r="BN1" s="70"/>
      <c r="BO1" s="70"/>
      <c r="BP1" s="70"/>
      <c r="BQ1" s="70"/>
      <c r="BR1" s="70" t="s">
        <v>45</v>
      </c>
      <c r="BS1" s="70"/>
      <c r="BT1" s="70"/>
      <c r="BU1" s="70"/>
      <c r="BV1" s="70"/>
      <c r="BW1" s="70"/>
      <c r="BX1" s="70" t="s">
        <v>47</v>
      </c>
      <c r="BY1" s="70"/>
      <c r="BZ1" s="70"/>
      <c r="CA1" s="70"/>
      <c r="CB1" s="70"/>
      <c r="CC1" s="70"/>
      <c r="CD1" s="70" t="s">
        <v>57</v>
      </c>
      <c r="CE1" s="70"/>
      <c r="CF1" s="70"/>
      <c r="CG1" s="70"/>
      <c r="CH1" s="70"/>
      <c r="CI1" s="70"/>
      <c r="CJ1" s="71" t="s">
        <v>87</v>
      </c>
      <c r="CK1" s="71"/>
      <c r="CL1" s="71"/>
      <c r="CM1" s="71"/>
      <c r="CN1" s="71"/>
      <c r="CO1" s="71"/>
      <c r="CP1" s="71"/>
      <c r="CQ1" s="71"/>
      <c r="CR1" s="71"/>
      <c r="CS1" s="71"/>
    </row>
    <row r="2" spans="1:98" x14ac:dyDescent="0.25">
      <c r="A2" s="18" t="s">
        <v>74</v>
      </c>
      <c r="B2" s="18" t="s">
        <v>58</v>
      </c>
      <c r="C2" s="18" t="s">
        <v>65</v>
      </c>
      <c r="D2" s="18" t="s">
        <v>65</v>
      </c>
      <c r="E2" s="18" t="s">
        <v>60</v>
      </c>
      <c r="F2" s="18" t="s">
        <v>61</v>
      </c>
      <c r="G2" s="18" t="s">
        <v>62</v>
      </c>
      <c r="H2" s="18" t="s">
        <v>63</v>
      </c>
      <c r="I2" s="18" t="s">
        <v>64</v>
      </c>
      <c r="J2" s="18" t="s">
        <v>65</v>
      </c>
      <c r="K2" s="18" t="s">
        <v>60</v>
      </c>
      <c r="L2" s="18" t="s">
        <v>61</v>
      </c>
      <c r="M2" s="18" t="s">
        <v>62</v>
      </c>
      <c r="N2" s="18" t="s">
        <v>63</v>
      </c>
      <c r="O2" s="18" t="s">
        <v>64</v>
      </c>
      <c r="P2" s="18" t="s">
        <v>65</v>
      </c>
      <c r="Q2" s="18" t="s">
        <v>60</v>
      </c>
      <c r="R2" s="18" t="s">
        <v>61</v>
      </c>
      <c r="S2" s="18" t="s">
        <v>62</v>
      </c>
      <c r="T2" s="18" t="s">
        <v>63</v>
      </c>
      <c r="U2" s="18" t="s">
        <v>64</v>
      </c>
      <c r="V2" s="18" t="s">
        <v>65</v>
      </c>
      <c r="W2" s="18" t="s">
        <v>60</v>
      </c>
      <c r="X2" s="18" t="s">
        <v>61</v>
      </c>
      <c r="Y2" s="18" t="s">
        <v>62</v>
      </c>
      <c r="Z2" s="18" t="s">
        <v>63</v>
      </c>
      <c r="AA2" s="18" t="s">
        <v>64</v>
      </c>
      <c r="AB2" s="18" t="s">
        <v>65</v>
      </c>
      <c r="AC2" s="18" t="s">
        <v>60</v>
      </c>
      <c r="AD2" s="18" t="s">
        <v>61</v>
      </c>
      <c r="AE2" s="18" t="s">
        <v>62</v>
      </c>
      <c r="AF2" s="18" t="s">
        <v>63</v>
      </c>
      <c r="AG2" s="18" t="s">
        <v>64</v>
      </c>
      <c r="AH2" s="18" t="s">
        <v>65</v>
      </c>
      <c r="AI2" s="18" t="s">
        <v>60</v>
      </c>
      <c r="AJ2" s="18" t="s">
        <v>61</v>
      </c>
      <c r="AK2" s="18" t="s">
        <v>62</v>
      </c>
      <c r="AL2" s="18" t="s">
        <v>63</v>
      </c>
      <c r="AM2" s="18" t="s">
        <v>64</v>
      </c>
      <c r="AN2" s="18" t="s">
        <v>65</v>
      </c>
      <c r="AO2" s="18" t="s">
        <v>60</v>
      </c>
      <c r="AP2" s="18" t="s">
        <v>61</v>
      </c>
      <c r="AQ2" s="18" t="s">
        <v>62</v>
      </c>
      <c r="AR2" s="18" t="s">
        <v>63</v>
      </c>
      <c r="AS2" s="18" t="s">
        <v>64</v>
      </c>
      <c r="AT2" s="18" t="s">
        <v>65</v>
      </c>
      <c r="AU2" s="18" t="s">
        <v>60</v>
      </c>
      <c r="AV2" s="18" t="s">
        <v>61</v>
      </c>
      <c r="AW2" s="18" t="s">
        <v>62</v>
      </c>
      <c r="AX2" s="18" t="s">
        <v>63</v>
      </c>
      <c r="AY2" s="18" t="s">
        <v>64</v>
      </c>
      <c r="AZ2" s="18" t="s">
        <v>65</v>
      </c>
      <c r="BA2" s="18" t="s">
        <v>60</v>
      </c>
      <c r="BB2" s="18" t="s">
        <v>61</v>
      </c>
      <c r="BC2" s="18" t="s">
        <v>62</v>
      </c>
      <c r="BD2" s="18" t="s">
        <v>63</v>
      </c>
      <c r="BE2" s="18" t="s">
        <v>64</v>
      </c>
      <c r="BF2" s="18" t="s">
        <v>65</v>
      </c>
      <c r="BG2" s="18" t="s">
        <v>60</v>
      </c>
      <c r="BH2" s="18" t="s">
        <v>61</v>
      </c>
      <c r="BI2" s="18" t="s">
        <v>62</v>
      </c>
      <c r="BJ2" s="18" t="s">
        <v>63</v>
      </c>
      <c r="BK2" s="18" t="s">
        <v>64</v>
      </c>
      <c r="BL2" s="18" t="s">
        <v>65</v>
      </c>
      <c r="BM2" s="18" t="s">
        <v>60</v>
      </c>
      <c r="BN2" s="18" t="s">
        <v>61</v>
      </c>
      <c r="BO2" s="18" t="s">
        <v>62</v>
      </c>
      <c r="BP2" s="18" t="s">
        <v>63</v>
      </c>
      <c r="BQ2" s="18" t="s">
        <v>64</v>
      </c>
      <c r="BR2" s="18" t="s">
        <v>65</v>
      </c>
      <c r="BS2" s="18" t="s">
        <v>60</v>
      </c>
      <c r="BT2" s="18" t="s">
        <v>61</v>
      </c>
      <c r="BU2" s="18" t="s">
        <v>62</v>
      </c>
      <c r="BV2" s="18" t="s">
        <v>63</v>
      </c>
      <c r="BW2" s="18" t="s">
        <v>64</v>
      </c>
      <c r="BX2" s="18" t="s">
        <v>65</v>
      </c>
      <c r="BY2" s="18" t="s">
        <v>60</v>
      </c>
      <c r="BZ2" s="18" t="s">
        <v>61</v>
      </c>
      <c r="CA2" s="18" t="s">
        <v>62</v>
      </c>
      <c r="CB2" s="18" t="s">
        <v>63</v>
      </c>
      <c r="CC2" s="18" t="s">
        <v>64</v>
      </c>
      <c r="CD2" s="18" t="s">
        <v>65</v>
      </c>
      <c r="CE2" s="18" t="s">
        <v>60</v>
      </c>
      <c r="CF2" s="18" t="s">
        <v>61</v>
      </c>
      <c r="CG2" s="18" t="s">
        <v>62</v>
      </c>
      <c r="CH2" s="18" t="s">
        <v>63</v>
      </c>
      <c r="CI2" s="18" t="s">
        <v>64</v>
      </c>
      <c r="CJ2" s="18" t="s">
        <v>66</v>
      </c>
      <c r="CK2" s="18" t="s">
        <v>67</v>
      </c>
      <c r="CL2" s="18" t="s">
        <v>83</v>
      </c>
      <c r="CM2" s="22" t="s">
        <v>88</v>
      </c>
      <c r="CN2" s="22"/>
      <c r="CO2" s="22"/>
      <c r="CP2" s="22"/>
      <c r="CQ2" s="22" t="s">
        <v>84</v>
      </c>
      <c r="CR2" s="22" t="s">
        <v>85</v>
      </c>
    </row>
    <row r="3" spans="1:98" x14ac:dyDescent="0.25">
      <c r="A3" s="18">
        <v>1</v>
      </c>
      <c r="B3" s="18" t="s">
        <v>6</v>
      </c>
      <c r="C3" s="18">
        <v>5188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>
        <v>5188</v>
      </c>
      <c r="AC3" s="18">
        <v>5188</v>
      </c>
      <c r="AD3" s="18">
        <v>1320</v>
      </c>
      <c r="AE3" s="18">
        <v>6848160</v>
      </c>
      <c r="AF3" s="18">
        <v>1485</v>
      </c>
      <c r="AG3" s="18">
        <v>7704180</v>
      </c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9">
        <v>5188</v>
      </c>
      <c r="BM3" s="19">
        <v>5188</v>
      </c>
      <c r="BN3" s="19">
        <v>980</v>
      </c>
      <c r="BO3" s="19">
        <v>5084240</v>
      </c>
      <c r="BP3" s="19">
        <v>1090</v>
      </c>
      <c r="BQ3" s="19">
        <v>5654920</v>
      </c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>
        <f t="shared" ref="CJ3:CJ34" si="0">MIN(F3,R3,X3,AD3,AJ3,AP3,AV3,BB3,BH3,BN3,BT3,BZ3,CF3,L3)</f>
        <v>980</v>
      </c>
      <c r="CK3" s="18">
        <f t="shared" ref="CK3:CK34" si="1">MIN(H3,T3,Z3,AF3,AL3,AR3,AX3,BD3,BJ3,BP3,BV3,CB3,CH3,N3)</f>
        <v>1090</v>
      </c>
      <c r="CL3" s="18" t="s">
        <v>68</v>
      </c>
      <c r="CO3" s="21">
        <f>MIN(G3,M3,Y3,AE3,AK3,AQ3,AW3,BC3,BI3,BO3,BU3,CA3,CG3,S3)</f>
        <v>5084240</v>
      </c>
      <c r="CQ3" s="21">
        <f t="shared" ref="CQ3:CQ66" si="2">MIN(I3,O3,AA3,AG3,AM3,AS3,AY3,BE3,BK3,BQ3,BW3,CC3,CI3,U3)</f>
        <v>5654920</v>
      </c>
      <c r="CR3" s="21">
        <f>+C3*CK3</f>
        <v>5654920</v>
      </c>
      <c r="CS3" s="27">
        <f>+CQ3-CR3</f>
        <v>0</v>
      </c>
      <c r="CT3" s="18"/>
    </row>
    <row r="4" spans="1:98" x14ac:dyDescent="0.25">
      <c r="A4" s="18">
        <v>1</v>
      </c>
      <c r="B4" s="18" t="s">
        <v>9</v>
      </c>
      <c r="C4" s="18">
        <v>2555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>
        <v>2555</v>
      </c>
      <c r="AC4" s="18">
        <v>2555</v>
      </c>
      <c r="AD4" s="18">
        <v>1680</v>
      </c>
      <c r="AE4" s="18">
        <v>4292400</v>
      </c>
      <c r="AF4" s="18">
        <v>1880</v>
      </c>
      <c r="AG4" s="18">
        <v>4803400</v>
      </c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9">
        <v>2555</v>
      </c>
      <c r="BM4" s="19">
        <v>2555</v>
      </c>
      <c r="BN4" s="19">
        <v>1280</v>
      </c>
      <c r="BO4" s="19">
        <v>3270400</v>
      </c>
      <c r="BP4" s="19">
        <v>1379</v>
      </c>
      <c r="BQ4" s="19">
        <v>3523345</v>
      </c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>
        <f t="shared" si="0"/>
        <v>1280</v>
      </c>
      <c r="CK4" s="18">
        <f t="shared" si="1"/>
        <v>1379</v>
      </c>
      <c r="CL4" s="18" t="s">
        <v>68</v>
      </c>
      <c r="CO4" s="21">
        <f t="shared" ref="CO4:CO67" si="3">MIN(G4,M4,Y4,AE4,AK4,AQ4,AW4,BC4,BI4,BO4,BU4,CA4,CG4,S4)</f>
        <v>3270400</v>
      </c>
      <c r="CQ4" s="21">
        <f t="shared" si="2"/>
        <v>3523345</v>
      </c>
      <c r="CR4" s="21">
        <f>+C4*CK4</f>
        <v>3523345</v>
      </c>
      <c r="CS4" s="27">
        <f t="shared" ref="CS4:CS67" si="4">+CQ4-CR4</f>
        <v>0</v>
      </c>
    </row>
    <row r="5" spans="1:98" x14ac:dyDescent="0.25">
      <c r="A5" s="18">
        <v>1</v>
      </c>
      <c r="B5" s="18" t="s">
        <v>7</v>
      </c>
      <c r="C5" s="18">
        <v>8600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>
        <v>8600</v>
      </c>
      <c r="Q5" s="18">
        <v>8600</v>
      </c>
      <c r="R5" s="18">
        <v>533</v>
      </c>
      <c r="S5" s="18">
        <v>4583800</v>
      </c>
      <c r="T5" s="18">
        <v>592</v>
      </c>
      <c r="U5" s="18">
        <v>5091200</v>
      </c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9"/>
      <c r="CE5" s="19"/>
      <c r="CF5" s="19"/>
      <c r="CG5" s="19"/>
      <c r="CH5" s="19"/>
      <c r="CI5" s="19"/>
      <c r="CJ5" s="18">
        <f t="shared" si="0"/>
        <v>533</v>
      </c>
      <c r="CK5" s="18">
        <f t="shared" si="1"/>
        <v>592</v>
      </c>
      <c r="CL5" s="18" t="s">
        <v>69</v>
      </c>
      <c r="CO5" s="21">
        <f t="shared" si="3"/>
        <v>4583800</v>
      </c>
      <c r="CQ5" s="21">
        <f t="shared" si="2"/>
        <v>5091200</v>
      </c>
      <c r="CR5" s="21">
        <f>+CQ5</f>
        <v>5091200</v>
      </c>
      <c r="CS5" s="27">
        <f t="shared" si="4"/>
        <v>0</v>
      </c>
    </row>
    <row r="6" spans="1:98" x14ac:dyDescent="0.25">
      <c r="A6" s="18">
        <v>1</v>
      </c>
      <c r="B6" s="18" t="s">
        <v>8</v>
      </c>
      <c r="C6" s="18">
        <v>3065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>
        <v>3065</v>
      </c>
      <c r="AC6" s="18">
        <v>3065</v>
      </c>
      <c r="AD6" s="18">
        <v>1680</v>
      </c>
      <c r="AE6" s="18">
        <v>5149200</v>
      </c>
      <c r="AF6" s="18">
        <v>1880</v>
      </c>
      <c r="AG6" s="18">
        <v>5762200</v>
      </c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>
        <v>3065</v>
      </c>
      <c r="BM6" s="18">
        <v>3065</v>
      </c>
      <c r="BN6" s="18">
        <v>1280</v>
      </c>
      <c r="BO6" s="18">
        <v>3923200</v>
      </c>
      <c r="BP6" s="18">
        <v>1379</v>
      </c>
      <c r="BQ6" s="18">
        <v>4226635</v>
      </c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>
        <f t="shared" si="0"/>
        <v>1280</v>
      </c>
      <c r="CK6" s="18">
        <f t="shared" si="1"/>
        <v>1379</v>
      </c>
      <c r="CL6" s="18" t="s">
        <v>68</v>
      </c>
      <c r="CO6" s="21">
        <f t="shared" si="3"/>
        <v>3923200</v>
      </c>
      <c r="CQ6" s="21">
        <f t="shared" si="2"/>
        <v>4226635</v>
      </c>
      <c r="CR6" s="21">
        <f>+C6*CK6</f>
        <v>4226635</v>
      </c>
      <c r="CS6" s="27">
        <f t="shared" si="4"/>
        <v>0</v>
      </c>
    </row>
    <row r="7" spans="1:98" x14ac:dyDescent="0.25">
      <c r="A7" s="18">
        <v>2</v>
      </c>
      <c r="B7" s="18" t="s">
        <v>6</v>
      </c>
      <c r="C7" s="18">
        <v>594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>
        <v>594</v>
      </c>
      <c r="AC7" s="18">
        <v>594</v>
      </c>
      <c r="AD7" s="18">
        <v>1320</v>
      </c>
      <c r="AE7" s="18">
        <v>784080</v>
      </c>
      <c r="AF7" s="18">
        <v>1485.006734006734</v>
      </c>
      <c r="AG7" s="18">
        <v>882094</v>
      </c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>
        <v>594</v>
      </c>
      <c r="BM7" s="18">
        <v>594</v>
      </c>
      <c r="BN7" s="18">
        <v>980</v>
      </c>
      <c r="BO7" s="18">
        <v>582120</v>
      </c>
      <c r="BP7" s="18">
        <v>1090</v>
      </c>
      <c r="BQ7" s="18">
        <v>647460</v>
      </c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>
        <f t="shared" si="0"/>
        <v>980</v>
      </c>
      <c r="CK7" s="18">
        <f t="shared" si="1"/>
        <v>1090</v>
      </c>
      <c r="CL7" s="18" t="s">
        <v>68</v>
      </c>
      <c r="CO7" s="21">
        <f t="shared" si="3"/>
        <v>582120</v>
      </c>
      <c r="CQ7" s="21">
        <f t="shared" si="2"/>
        <v>647460</v>
      </c>
      <c r="CR7" s="21">
        <f>+C7*CK7</f>
        <v>647460</v>
      </c>
      <c r="CS7" s="27">
        <f t="shared" si="4"/>
        <v>0</v>
      </c>
    </row>
    <row r="8" spans="1:98" x14ac:dyDescent="0.25">
      <c r="A8" s="18">
        <v>2</v>
      </c>
      <c r="B8" s="18" t="s">
        <v>9</v>
      </c>
      <c r="C8" s="18">
        <v>293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>
        <v>293</v>
      </c>
      <c r="AC8" s="18">
        <v>293</v>
      </c>
      <c r="AD8" s="18">
        <v>1680</v>
      </c>
      <c r="AE8" s="18">
        <v>492240</v>
      </c>
      <c r="AF8" s="18">
        <v>1880</v>
      </c>
      <c r="AG8" s="18">
        <v>550840</v>
      </c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>
        <v>293</v>
      </c>
      <c r="BM8" s="18">
        <v>293</v>
      </c>
      <c r="BN8" s="18">
        <v>1280</v>
      </c>
      <c r="BO8" s="18">
        <v>375040</v>
      </c>
      <c r="BP8" s="18">
        <v>1379</v>
      </c>
      <c r="BQ8" s="18">
        <v>404047</v>
      </c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>
        <f t="shared" si="0"/>
        <v>1280</v>
      </c>
      <c r="CK8" s="18">
        <f t="shared" si="1"/>
        <v>1379</v>
      </c>
      <c r="CL8" s="18" t="s">
        <v>68</v>
      </c>
      <c r="CO8" s="21">
        <f t="shared" si="3"/>
        <v>375040</v>
      </c>
      <c r="CQ8" s="21">
        <f t="shared" si="2"/>
        <v>404047</v>
      </c>
      <c r="CR8" s="21">
        <f>+C8*CK8</f>
        <v>404047</v>
      </c>
      <c r="CS8" s="27">
        <f t="shared" si="4"/>
        <v>0</v>
      </c>
    </row>
    <row r="9" spans="1:98" x14ac:dyDescent="0.25">
      <c r="A9" s="18">
        <v>2</v>
      </c>
      <c r="B9" s="18" t="s">
        <v>7</v>
      </c>
      <c r="C9" s="18">
        <v>985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>
        <v>985</v>
      </c>
      <c r="Q9" s="18">
        <v>985</v>
      </c>
      <c r="R9" s="18">
        <v>533</v>
      </c>
      <c r="S9" s="18">
        <v>525005</v>
      </c>
      <c r="T9" s="18">
        <v>592</v>
      </c>
      <c r="U9" s="18">
        <v>583120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>
        <f t="shared" si="0"/>
        <v>533</v>
      </c>
      <c r="CK9" s="18">
        <f t="shared" si="1"/>
        <v>592</v>
      </c>
      <c r="CL9" s="18" t="s">
        <v>69</v>
      </c>
      <c r="CO9" s="21">
        <f t="shared" si="3"/>
        <v>525005</v>
      </c>
      <c r="CQ9" s="21">
        <f t="shared" si="2"/>
        <v>583120</v>
      </c>
      <c r="CR9" s="21">
        <f>+CQ9</f>
        <v>583120</v>
      </c>
      <c r="CS9" s="27">
        <f t="shared" si="4"/>
        <v>0</v>
      </c>
    </row>
    <row r="10" spans="1:98" x14ac:dyDescent="0.25">
      <c r="A10" s="18">
        <v>2</v>
      </c>
      <c r="B10" s="18" t="s">
        <v>8</v>
      </c>
      <c r="C10" s="18">
        <v>351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>
        <v>351</v>
      </c>
      <c r="AC10" s="18">
        <v>351</v>
      </c>
      <c r="AD10" s="18">
        <v>1680</v>
      </c>
      <c r="AE10" s="18">
        <v>589680</v>
      </c>
      <c r="AF10" s="18">
        <v>1880</v>
      </c>
      <c r="AG10" s="18">
        <v>659880</v>
      </c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>
        <v>351</v>
      </c>
      <c r="BM10" s="18">
        <v>351</v>
      </c>
      <c r="BN10" s="18">
        <v>1280</v>
      </c>
      <c r="BO10" s="18">
        <v>449280</v>
      </c>
      <c r="BP10" s="18">
        <v>1379</v>
      </c>
      <c r="BQ10" s="18">
        <v>484029</v>
      </c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>
        <f t="shared" si="0"/>
        <v>1280</v>
      </c>
      <c r="CK10" s="18">
        <f t="shared" si="1"/>
        <v>1379</v>
      </c>
      <c r="CL10" s="18" t="s">
        <v>68</v>
      </c>
      <c r="CO10" s="21">
        <f t="shared" si="3"/>
        <v>449280</v>
      </c>
      <c r="CQ10" s="21">
        <f t="shared" si="2"/>
        <v>484029</v>
      </c>
      <c r="CR10" s="21">
        <f>+C10*CK10</f>
        <v>484029</v>
      </c>
      <c r="CS10" s="27">
        <f t="shared" si="4"/>
        <v>0</v>
      </c>
    </row>
    <row r="11" spans="1:98" x14ac:dyDescent="0.25">
      <c r="A11" s="18">
        <v>3</v>
      </c>
      <c r="B11" s="18" t="s">
        <v>6</v>
      </c>
      <c r="C11" s="18">
        <v>420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>
        <v>420</v>
      </c>
      <c r="AC11" s="18">
        <v>420</v>
      </c>
      <c r="AD11" s="18">
        <v>1320</v>
      </c>
      <c r="AE11" s="18">
        <v>554400</v>
      </c>
      <c r="AF11" s="18">
        <v>1485</v>
      </c>
      <c r="AG11" s="18">
        <v>623700</v>
      </c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>
        <v>420</v>
      </c>
      <c r="BM11" s="18">
        <v>420</v>
      </c>
      <c r="BN11" s="18">
        <v>980</v>
      </c>
      <c r="BO11" s="18">
        <v>411600</v>
      </c>
      <c r="BP11" s="18">
        <v>1090</v>
      </c>
      <c r="BQ11" s="18">
        <v>457800</v>
      </c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>
        <f t="shared" si="0"/>
        <v>980</v>
      </c>
      <c r="CK11" s="18">
        <f t="shared" si="1"/>
        <v>1090</v>
      </c>
      <c r="CL11" s="18" t="s">
        <v>68</v>
      </c>
      <c r="CO11" s="21">
        <f t="shared" si="3"/>
        <v>411600</v>
      </c>
      <c r="CQ11" s="21">
        <f t="shared" si="2"/>
        <v>457800</v>
      </c>
      <c r="CR11" s="21">
        <f>+C11*CK11</f>
        <v>457800</v>
      </c>
      <c r="CS11" s="27">
        <f t="shared" si="4"/>
        <v>0</v>
      </c>
    </row>
    <row r="12" spans="1:98" x14ac:dyDescent="0.25">
      <c r="A12" s="18">
        <v>3</v>
      </c>
      <c r="B12" s="18" t="s">
        <v>9</v>
      </c>
      <c r="C12" s="18">
        <v>207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>
        <v>207</v>
      </c>
      <c r="AC12" s="18">
        <v>207</v>
      </c>
      <c r="AD12" s="18">
        <v>1680</v>
      </c>
      <c r="AE12" s="18">
        <v>347760</v>
      </c>
      <c r="AF12" s="18">
        <v>1880</v>
      </c>
      <c r="AG12" s="18">
        <v>389160</v>
      </c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>
        <v>207</v>
      </c>
      <c r="BM12" s="18">
        <v>207</v>
      </c>
      <c r="BN12" s="18">
        <v>1280</v>
      </c>
      <c r="BO12" s="18">
        <v>264960</v>
      </c>
      <c r="BP12" s="18">
        <v>1379</v>
      </c>
      <c r="BQ12" s="18">
        <v>285453</v>
      </c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>
        <f t="shared" si="0"/>
        <v>1280</v>
      </c>
      <c r="CK12" s="18">
        <f t="shared" si="1"/>
        <v>1379</v>
      </c>
      <c r="CL12" s="18" t="s">
        <v>68</v>
      </c>
      <c r="CO12" s="21">
        <f t="shared" si="3"/>
        <v>264960</v>
      </c>
      <c r="CQ12" s="21">
        <f t="shared" si="2"/>
        <v>285453</v>
      </c>
      <c r="CR12" s="21">
        <f>+C12*CK12</f>
        <v>285453</v>
      </c>
      <c r="CS12" s="27">
        <f t="shared" si="4"/>
        <v>0</v>
      </c>
    </row>
    <row r="13" spans="1:98" x14ac:dyDescent="0.25">
      <c r="A13" s="18">
        <v>3</v>
      </c>
      <c r="B13" s="18" t="s">
        <v>7</v>
      </c>
      <c r="C13" s="18">
        <v>696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>
        <v>696</v>
      </c>
      <c r="Q13" s="18">
        <v>696</v>
      </c>
      <c r="R13" s="18">
        <v>533</v>
      </c>
      <c r="S13" s="18">
        <v>370968</v>
      </c>
      <c r="T13" s="18">
        <v>592</v>
      </c>
      <c r="U13" s="18">
        <v>412032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>
        <f t="shared" si="0"/>
        <v>533</v>
      </c>
      <c r="CK13" s="18">
        <f t="shared" si="1"/>
        <v>592</v>
      </c>
      <c r="CL13" s="18" t="s">
        <v>69</v>
      </c>
      <c r="CO13" s="21">
        <f t="shared" si="3"/>
        <v>370968</v>
      </c>
      <c r="CQ13" s="21">
        <f t="shared" si="2"/>
        <v>412032</v>
      </c>
      <c r="CR13" s="21">
        <f>+CQ13</f>
        <v>412032</v>
      </c>
      <c r="CS13" s="27">
        <f t="shared" si="4"/>
        <v>0</v>
      </c>
    </row>
    <row r="14" spans="1:98" x14ac:dyDescent="0.25">
      <c r="A14" s="18">
        <v>3</v>
      </c>
      <c r="B14" s="18" t="s">
        <v>8</v>
      </c>
      <c r="C14" s="18">
        <v>248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>
        <v>248</v>
      </c>
      <c r="AC14" s="18">
        <v>248</v>
      </c>
      <c r="AD14" s="18">
        <v>1680</v>
      </c>
      <c r="AE14" s="18">
        <v>416640</v>
      </c>
      <c r="AF14" s="18">
        <v>1880</v>
      </c>
      <c r="AG14" s="18">
        <v>466240</v>
      </c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>
        <v>248</v>
      </c>
      <c r="BM14" s="18">
        <v>248</v>
      </c>
      <c r="BN14" s="18">
        <v>1280</v>
      </c>
      <c r="BO14" s="18">
        <v>317440</v>
      </c>
      <c r="BP14" s="18">
        <v>1379</v>
      </c>
      <c r="BQ14" s="18">
        <v>341992</v>
      </c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>
        <f t="shared" si="0"/>
        <v>1280</v>
      </c>
      <c r="CK14" s="18">
        <f t="shared" si="1"/>
        <v>1379</v>
      </c>
      <c r="CL14" s="18" t="s">
        <v>68</v>
      </c>
      <c r="CO14" s="21">
        <f t="shared" si="3"/>
        <v>317440</v>
      </c>
      <c r="CQ14" s="21">
        <f t="shared" si="2"/>
        <v>341992</v>
      </c>
      <c r="CR14" s="21">
        <f>+C14*CK14</f>
        <v>341992</v>
      </c>
      <c r="CS14" s="27">
        <f t="shared" si="4"/>
        <v>0</v>
      </c>
    </row>
    <row r="15" spans="1:98" x14ac:dyDescent="0.25">
      <c r="A15" s="18">
        <v>4</v>
      </c>
      <c r="B15" s="18" t="s">
        <v>6</v>
      </c>
      <c r="C15" s="18">
        <v>317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>
        <v>317</v>
      </c>
      <c r="AC15" s="18">
        <v>317</v>
      </c>
      <c r="AD15" s="18">
        <v>1320</v>
      </c>
      <c r="AE15" s="18">
        <v>418440</v>
      </c>
      <c r="AF15" s="18">
        <v>1485</v>
      </c>
      <c r="AG15" s="18">
        <v>470745</v>
      </c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>
        <v>317</v>
      </c>
      <c r="BM15" s="18">
        <v>317</v>
      </c>
      <c r="BN15" s="18">
        <v>980</v>
      </c>
      <c r="BO15" s="18">
        <v>310660</v>
      </c>
      <c r="BP15" s="18">
        <v>1090</v>
      </c>
      <c r="BQ15" s="18">
        <v>345530</v>
      </c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>
        <f t="shared" si="0"/>
        <v>980</v>
      </c>
      <c r="CK15" s="18">
        <f t="shared" si="1"/>
        <v>1090</v>
      </c>
      <c r="CL15" s="18" t="s">
        <v>68</v>
      </c>
      <c r="CO15" s="21">
        <f t="shared" si="3"/>
        <v>310660</v>
      </c>
      <c r="CQ15" s="21">
        <f t="shared" si="2"/>
        <v>345530</v>
      </c>
      <c r="CR15" s="21">
        <f>+C15*CK15</f>
        <v>345530</v>
      </c>
      <c r="CS15" s="27">
        <f t="shared" si="4"/>
        <v>0</v>
      </c>
    </row>
    <row r="16" spans="1:98" x14ac:dyDescent="0.25">
      <c r="A16" s="18">
        <v>4</v>
      </c>
      <c r="B16" s="18" t="s">
        <v>9</v>
      </c>
      <c r="C16" s="18">
        <v>156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>
        <v>156</v>
      </c>
      <c r="AC16" s="18">
        <v>156</v>
      </c>
      <c r="AD16" s="18">
        <v>1680</v>
      </c>
      <c r="AE16" s="18">
        <v>262080</v>
      </c>
      <c r="AF16" s="18">
        <v>1880</v>
      </c>
      <c r="AG16" s="18">
        <v>293280</v>
      </c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>
        <v>156</v>
      </c>
      <c r="BM16" s="18">
        <v>156</v>
      </c>
      <c r="BN16" s="18">
        <v>1280</v>
      </c>
      <c r="BO16" s="18">
        <v>199680</v>
      </c>
      <c r="BP16" s="18">
        <v>1379</v>
      </c>
      <c r="BQ16" s="18">
        <v>215124</v>
      </c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>
        <f t="shared" si="0"/>
        <v>1280</v>
      </c>
      <c r="CK16" s="18">
        <f t="shared" si="1"/>
        <v>1379</v>
      </c>
      <c r="CL16" s="18" t="s">
        <v>68</v>
      </c>
      <c r="CO16" s="21">
        <f t="shared" si="3"/>
        <v>199680</v>
      </c>
      <c r="CQ16" s="21">
        <f t="shared" si="2"/>
        <v>215124</v>
      </c>
      <c r="CR16" s="21">
        <f>+C16*CK16</f>
        <v>215124</v>
      </c>
      <c r="CS16" s="27">
        <f t="shared" si="4"/>
        <v>0</v>
      </c>
    </row>
    <row r="17" spans="1:97" x14ac:dyDescent="0.25">
      <c r="A17" s="18">
        <v>4</v>
      </c>
      <c r="B17" s="18" t="s">
        <v>7</v>
      </c>
      <c r="C17" s="18">
        <v>525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>
        <v>525</v>
      </c>
      <c r="Q17" s="18">
        <v>525</v>
      </c>
      <c r="R17" s="18">
        <v>533</v>
      </c>
      <c r="S17" s="18">
        <v>279825</v>
      </c>
      <c r="T17" s="18">
        <v>592</v>
      </c>
      <c r="U17" s="18">
        <v>310800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>
        <f t="shared" si="0"/>
        <v>533</v>
      </c>
      <c r="CK17" s="18">
        <f t="shared" si="1"/>
        <v>592</v>
      </c>
      <c r="CL17" s="18" t="s">
        <v>69</v>
      </c>
      <c r="CO17" s="21">
        <f t="shared" si="3"/>
        <v>279825</v>
      </c>
      <c r="CQ17" s="21">
        <f t="shared" si="2"/>
        <v>310800</v>
      </c>
      <c r="CR17" s="21">
        <f>+CQ17</f>
        <v>310800</v>
      </c>
      <c r="CS17" s="27">
        <f t="shared" si="4"/>
        <v>0</v>
      </c>
    </row>
    <row r="18" spans="1:97" x14ac:dyDescent="0.25">
      <c r="A18" s="18">
        <v>4</v>
      </c>
      <c r="B18" s="18" t="s">
        <v>8</v>
      </c>
      <c r="C18" s="18">
        <v>187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>
        <v>187</v>
      </c>
      <c r="AC18" s="18">
        <v>187</v>
      </c>
      <c r="AD18" s="18">
        <v>1680</v>
      </c>
      <c r="AE18" s="18">
        <v>314160</v>
      </c>
      <c r="AF18" s="18">
        <v>1880</v>
      </c>
      <c r="AG18" s="18">
        <v>351560</v>
      </c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>
        <v>187</v>
      </c>
      <c r="BM18" s="18">
        <v>187</v>
      </c>
      <c r="BN18" s="18">
        <v>1280</v>
      </c>
      <c r="BO18" s="18">
        <v>239360</v>
      </c>
      <c r="BP18" s="18">
        <v>1379</v>
      </c>
      <c r="BQ18" s="18">
        <v>257873</v>
      </c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>
        <f t="shared" si="0"/>
        <v>1280</v>
      </c>
      <c r="CK18" s="18">
        <f t="shared" si="1"/>
        <v>1379</v>
      </c>
      <c r="CL18" s="18" t="s">
        <v>68</v>
      </c>
      <c r="CO18" s="21">
        <f t="shared" si="3"/>
        <v>239360</v>
      </c>
      <c r="CQ18" s="21">
        <f t="shared" si="2"/>
        <v>257873</v>
      </c>
      <c r="CR18" s="21">
        <f>+C18*CK18</f>
        <v>257873</v>
      </c>
      <c r="CS18" s="27">
        <f t="shared" si="4"/>
        <v>0</v>
      </c>
    </row>
    <row r="19" spans="1:97" x14ac:dyDescent="0.25">
      <c r="A19" s="18">
        <v>5</v>
      </c>
      <c r="B19" s="18" t="s">
        <v>6</v>
      </c>
      <c r="C19" s="18">
        <v>277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>
        <v>277</v>
      </c>
      <c r="AC19" s="18">
        <v>277</v>
      </c>
      <c r="AD19" s="18">
        <v>1320</v>
      </c>
      <c r="AE19" s="18">
        <v>365640</v>
      </c>
      <c r="AF19" s="18">
        <v>1485</v>
      </c>
      <c r="AG19" s="18">
        <v>411345</v>
      </c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>
        <v>277</v>
      </c>
      <c r="BM19" s="18">
        <v>277</v>
      </c>
      <c r="BN19" s="18">
        <v>980</v>
      </c>
      <c r="BO19" s="18">
        <v>271460</v>
      </c>
      <c r="BP19" s="18">
        <v>1090</v>
      </c>
      <c r="BQ19" s="18">
        <v>301930</v>
      </c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>
        <f t="shared" si="0"/>
        <v>980</v>
      </c>
      <c r="CK19" s="18">
        <f t="shared" si="1"/>
        <v>1090</v>
      </c>
      <c r="CL19" s="18" t="s">
        <v>68</v>
      </c>
      <c r="CO19" s="21">
        <f t="shared" si="3"/>
        <v>271460</v>
      </c>
      <c r="CQ19" s="21">
        <f t="shared" si="2"/>
        <v>301930</v>
      </c>
      <c r="CR19" s="21">
        <f>+C19*CK19</f>
        <v>301930</v>
      </c>
      <c r="CS19" s="27">
        <f t="shared" si="4"/>
        <v>0</v>
      </c>
    </row>
    <row r="20" spans="1:97" x14ac:dyDescent="0.25">
      <c r="A20" s="18">
        <v>5</v>
      </c>
      <c r="B20" s="18" t="s">
        <v>9</v>
      </c>
      <c r="C20" s="18">
        <v>137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>
        <v>137</v>
      </c>
      <c r="AC20" s="18">
        <v>137</v>
      </c>
      <c r="AD20" s="18">
        <v>1680</v>
      </c>
      <c r="AE20" s="18">
        <v>230160</v>
      </c>
      <c r="AF20" s="18">
        <v>1880</v>
      </c>
      <c r="AG20" s="18">
        <v>257560</v>
      </c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>
        <v>137</v>
      </c>
      <c r="BM20" s="18">
        <v>137</v>
      </c>
      <c r="BN20" s="18">
        <v>1280</v>
      </c>
      <c r="BO20" s="18">
        <v>175360</v>
      </c>
      <c r="BP20" s="18">
        <v>1379</v>
      </c>
      <c r="BQ20" s="18">
        <v>188923</v>
      </c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>
        <f t="shared" si="0"/>
        <v>1280</v>
      </c>
      <c r="CK20" s="18">
        <f t="shared" si="1"/>
        <v>1379</v>
      </c>
      <c r="CL20" s="18" t="s">
        <v>68</v>
      </c>
      <c r="CO20" s="21">
        <f t="shared" si="3"/>
        <v>175360</v>
      </c>
      <c r="CQ20" s="21">
        <f t="shared" si="2"/>
        <v>188923</v>
      </c>
      <c r="CR20" s="21">
        <f>+C20*CK20</f>
        <v>188923</v>
      </c>
      <c r="CS20" s="27">
        <f t="shared" si="4"/>
        <v>0</v>
      </c>
    </row>
    <row r="21" spans="1:97" x14ac:dyDescent="0.25">
      <c r="A21" s="18">
        <v>5</v>
      </c>
      <c r="B21" s="18" t="s">
        <v>7</v>
      </c>
      <c r="C21" s="18">
        <v>460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>
        <v>460</v>
      </c>
      <c r="Q21" s="18">
        <v>460</v>
      </c>
      <c r="R21" s="18">
        <v>533</v>
      </c>
      <c r="S21" s="18">
        <v>245180</v>
      </c>
      <c r="T21" s="18">
        <v>592</v>
      </c>
      <c r="U21" s="18">
        <v>272320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>
        <f t="shared" si="0"/>
        <v>533</v>
      </c>
      <c r="CK21" s="18">
        <f t="shared" si="1"/>
        <v>592</v>
      </c>
      <c r="CL21" s="18" t="s">
        <v>69</v>
      </c>
      <c r="CO21" s="21">
        <f t="shared" si="3"/>
        <v>245180</v>
      </c>
      <c r="CQ21" s="21">
        <f t="shared" si="2"/>
        <v>272320</v>
      </c>
      <c r="CR21" s="21">
        <f>+CQ21</f>
        <v>272320</v>
      </c>
      <c r="CS21" s="27">
        <f t="shared" si="4"/>
        <v>0</v>
      </c>
    </row>
    <row r="22" spans="1:97" x14ac:dyDescent="0.25">
      <c r="A22" s="18">
        <v>5</v>
      </c>
      <c r="B22" s="18" t="s">
        <v>8</v>
      </c>
      <c r="C22" s="18">
        <v>164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>
        <v>164</v>
      </c>
      <c r="AC22" s="18">
        <v>164</v>
      </c>
      <c r="AD22" s="18">
        <v>1680</v>
      </c>
      <c r="AE22" s="18">
        <v>275520</v>
      </c>
      <c r="AF22" s="18">
        <v>1880</v>
      </c>
      <c r="AG22" s="18">
        <v>308320</v>
      </c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>
        <v>164</v>
      </c>
      <c r="BM22" s="18">
        <v>164</v>
      </c>
      <c r="BN22" s="18">
        <v>1280</v>
      </c>
      <c r="BO22" s="18">
        <v>209920</v>
      </c>
      <c r="BP22" s="18">
        <v>1379</v>
      </c>
      <c r="BQ22" s="18">
        <v>226156</v>
      </c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>
        <f t="shared" si="0"/>
        <v>1280</v>
      </c>
      <c r="CK22" s="18">
        <f t="shared" si="1"/>
        <v>1379</v>
      </c>
      <c r="CL22" s="18" t="s">
        <v>68</v>
      </c>
      <c r="CO22" s="21">
        <f t="shared" si="3"/>
        <v>209920</v>
      </c>
      <c r="CQ22" s="21">
        <f t="shared" si="2"/>
        <v>226156</v>
      </c>
      <c r="CR22" s="21">
        <f>+C22*CK22</f>
        <v>226156</v>
      </c>
      <c r="CS22" s="27">
        <f t="shared" si="4"/>
        <v>0</v>
      </c>
    </row>
    <row r="23" spans="1:97" x14ac:dyDescent="0.25">
      <c r="A23" s="18">
        <v>6</v>
      </c>
      <c r="B23" s="18" t="s">
        <v>6</v>
      </c>
      <c r="C23" s="18">
        <v>158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>
        <v>158</v>
      </c>
      <c r="AC23" s="18">
        <v>158</v>
      </c>
      <c r="AD23" s="18">
        <v>1320</v>
      </c>
      <c r="AE23" s="18">
        <v>208560</v>
      </c>
      <c r="AF23" s="18">
        <v>1484.367088607595</v>
      </c>
      <c r="AG23" s="18">
        <v>234530</v>
      </c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>
        <v>158</v>
      </c>
      <c r="BM23" s="18">
        <v>158</v>
      </c>
      <c r="BN23" s="18">
        <v>980</v>
      </c>
      <c r="BO23" s="18">
        <v>154840</v>
      </c>
      <c r="BP23" s="18">
        <v>1090</v>
      </c>
      <c r="BQ23" s="18">
        <v>172220</v>
      </c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>
        <f t="shared" si="0"/>
        <v>980</v>
      </c>
      <c r="CK23" s="18">
        <f t="shared" si="1"/>
        <v>1090</v>
      </c>
      <c r="CL23" s="18" t="s">
        <v>68</v>
      </c>
      <c r="CO23" s="21">
        <f t="shared" si="3"/>
        <v>154840</v>
      </c>
      <c r="CQ23" s="21">
        <f t="shared" si="2"/>
        <v>172220</v>
      </c>
      <c r="CR23" s="21">
        <f>+C23*CK23</f>
        <v>172220</v>
      </c>
      <c r="CS23" s="27">
        <f t="shared" si="4"/>
        <v>0</v>
      </c>
    </row>
    <row r="24" spans="1:97" x14ac:dyDescent="0.25">
      <c r="A24" s="18">
        <v>6</v>
      </c>
      <c r="B24" s="18" t="s">
        <v>9</v>
      </c>
      <c r="C24" s="18">
        <v>78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>
        <v>78</v>
      </c>
      <c r="AC24" s="18">
        <v>78</v>
      </c>
      <c r="AD24" s="18">
        <v>1680</v>
      </c>
      <c r="AE24" s="18">
        <v>131040</v>
      </c>
      <c r="AF24" s="18">
        <v>1880</v>
      </c>
      <c r="AG24" s="18">
        <v>146640</v>
      </c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>
        <v>78</v>
      </c>
      <c r="BM24" s="18">
        <v>78</v>
      </c>
      <c r="BN24" s="18">
        <v>1280</v>
      </c>
      <c r="BO24" s="18">
        <v>99840</v>
      </c>
      <c r="BP24" s="18">
        <v>1379</v>
      </c>
      <c r="BQ24" s="18">
        <v>107562</v>
      </c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>
        <f t="shared" si="0"/>
        <v>1280</v>
      </c>
      <c r="CK24" s="18">
        <f t="shared" si="1"/>
        <v>1379</v>
      </c>
      <c r="CL24" s="18" t="s">
        <v>68</v>
      </c>
      <c r="CO24" s="21">
        <f t="shared" si="3"/>
        <v>99840</v>
      </c>
      <c r="CQ24" s="21">
        <f t="shared" si="2"/>
        <v>107562</v>
      </c>
      <c r="CR24" s="21">
        <f>+C24*CK24</f>
        <v>107562</v>
      </c>
      <c r="CS24" s="27">
        <f t="shared" si="4"/>
        <v>0</v>
      </c>
    </row>
    <row r="25" spans="1:97" x14ac:dyDescent="0.25">
      <c r="A25" s="18">
        <v>6</v>
      </c>
      <c r="B25" s="18" t="s">
        <v>7</v>
      </c>
      <c r="C25" s="18">
        <v>263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>
        <v>263</v>
      </c>
      <c r="Q25" s="18">
        <v>263</v>
      </c>
      <c r="R25" s="18">
        <v>533</v>
      </c>
      <c r="S25" s="18">
        <v>140179</v>
      </c>
      <c r="T25" s="18">
        <v>592</v>
      </c>
      <c r="U25" s="18">
        <v>155696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>
        <f t="shared" si="0"/>
        <v>533</v>
      </c>
      <c r="CK25" s="18">
        <f t="shared" si="1"/>
        <v>592</v>
      </c>
      <c r="CL25" s="18" t="s">
        <v>69</v>
      </c>
      <c r="CO25" s="21">
        <f t="shared" si="3"/>
        <v>140179</v>
      </c>
      <c r="CQ25" s="21">
        <f t="shared" si="2"/>
        <v>155696</v>
      </c>
      <c r="CR25" s="21">
        <f>+CQ25</f>
        <v>155696</v>
      </c>
      <c r="CS25" s="27">
        <f t="shared" si="4"/>
        <v>0</v>
      </c>
    </row>
    <row r="26" spans="1:97" x14ac:dyDescent="0.25">
      <c r="A26" s="18">
        <v>6</v>
      </c>
      <c r="B26" s="18" t="s">
        <v>8</v>
      </c>
      <c r="C26" s="18">
        <v>94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>
        <v>94</v>
      </c>
      <c r="AC26" s="18">
        <v>94</v>
      </c>
      <c r="AD26" s="18">
        <v>1680</v>
      </c>
      <c r="AE26" s="18">
        <v>157920</v>
      </c>
      <c r="AF26" s="18">
        <v>1880</v>
      </c>
      <c r="AG26" s="18">
        <v>176720</v>
      </c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>
        <v>94</v>
      </c>
      <c r="BM26" s="18">
        <v>94</v>
      </c>
      <c r="BN26" s="18">
        <v>1280</v>
      </c>
      <c r="BO26" s="18">
        <v>120320</v>
      </c>
      <c r="BP26" s="18">
        <v>1379</v>
      </c>
      <c r="BQ26" s="18">
        <v>129626</v>
      </c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>
        <f t="shared" si="0"/>
        <v>1280</v>
      </c>
      <c r="CK26" s="18">
        <f t="shared" si="1"/>
        <v>1379</v>
      </c>
      <c r="CL26" s="18" t="s">
        <v>68</v>
      </c>
      <c r="CO26" s="21">
        <f t="shared" si="3"/>
        <v>120320</v>
      </c>
      <c r="CQ26" s="21">
        <f t="shared" si="2"/>
        <v>129626</v>
      </c>
      <c r="CR26" s="21">
        <f>+C26*CK26</f>
        <v>129626</v>
      </c>
      <c r="CS26" s="27">
        <f t="shared" si="4"/>
        <v>0</v>
      </c>
    </row>
    <row r="27" spans="1:97" x14ac:dyDescent="0.25">
      <c r="A27" s="18">
        <v>7</v>
      </c>
      <c r="B27" s="18" t="s">
        <v>6</v>
      </c>
      <c r="C27" s="18">
        <v>79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>
        <v>79</v>
      </c>
      <c r="AC27" s="18">
        <v>79</v>
      </c>
      <c r="AD27" s="18">
        <v>1320</v>
      </c>
      <c r="AE27" s="18">
        <v>104280</v>
      </c>
      <c r="AF27" s="18">
        <v>1485</v>
      </c>
      <c r="AG27" s="18">
        <v>117315</v>
      </c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>
        <v>79</v>
      </c>
      <c r="BM27" s="18">
        <v>79</v>
      </c>
      <c r="BN27" s="18">
        <v>980</v>
      </c>
      <c r="BO27" s="18">
        <v>77420</v>
      </c>
      <c r="BP27" s="18">
        <v>1090</v>
      </c>
      <c r="BQ27" s="18">
        <v>86110</v>
      </c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>
        <f t="shared" si="0"/>
        <v>980</v>
      </c>
      <c r="CK27" s="18">
        <f t="shared" si="1"/>
        <v>1090</v>
      </c>
      <c r="CL27" s="18" t="s">
        <v>68</v>
      </c>
      <c r="CO27" s="21">
        <f t="shared" si="3"/>
        <v>77420</v>
      </c>
      <c r="CQ27" s="21">
        <f t="shared" si="2"/>
        <v>86110</v>
      </c>
      <c r="CR27" s="21">
        <f>+C27*CK27</f>
        <v>86110</v>
      </c>
      <c r="CS27" s="27">
        <f t="shared" si="4"/>
        <v>0</v>
      </c>
    </row>
    <row r="28" spans="1:97" x14ac:dyDescent="0.25">
      <c r="A28" s="18">
        <v>7</v>
      </c>
      <c r="B28" s="18" t="s">
        <v>9</v>
      </c>
      <c r="C28" s="18">
        <v>39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>
        <v>39</v>
      </c>
      <c r="AC28" s="18">
        <v>39</v>
      </c>
      <c r="AD28" s="18">
        <v>1680</v>
      </c>
      <c r="AE28" s="18">
        <v>65520</v>
      </c>
      <c r="AF28" s="18">
        <v>1880</v>
      </c>
      <c r="AG28" s="18">
        <v>73320</v>
      </c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>
        <v>39</v>
      </c>
      <c r="BM28" s="18">
        <v>39</v>
      </c>
      <c r="BN28" s="18">
        <v>1280</v>
      </c>
      <c r="BO28" s="18">
        <v>49920</v>
      </c>
      <c r="BP28" s="18">
        <v>1379</v>
      </c>
      <c r="BQ28" s="18">
        <v>53781</v>
      </c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>
        <f t="shared" si="0"/>
        <v>1280</v>
      </c>
      <c r="CK28" s="18">
        <f t="shared" si="1"/>
        <v>1379</v>
      </c>
      <c r="CL28" s="18" t="s">
        <v>68</v>
      </c>
      <c r="CO28" s="21">
        <f t="shared" si="3"/>
        <v>49920</v>
      </c>
      <c r="CQ28" s="21">
        <f t="shared" si="2"/>
        <v>53781</v>
      </c>
      <c r="CR28" s="21">
        <f>+C28*CK28</f>
        <v>53781</v>
      </c>
      <c r="CS28" s="27">
        <f t="shared" si="4"/>
        <v>0</v>
      </c>
    </row>
    <row r="29" spans="1:97" x14ac:dyDescent="0.25">
      <c r="A29" s="18">
        <v>7</v>
      </c>
      <c r="B29" s="18" t="s">
        <v>7</v>
      </c>
      <c r="C29" s="18">
        <v>131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>
        <v>131</v>
      </c>
      <c r="Q29" s="18">
        <v>131</v>
      </c>
      <c r="R29" s="18">
        <v>533</v>
      </c>
      <c r="S29" s="18">
        <v>69823</v>
      </c>
      <c r="T29" s="18">
        <v>592</v>
      </c>
      <c r="U29" s="18">
        <v>77552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>
        <f t="shared" si="0"/>
        <v>533</v>
      </c>
      <c r="CK29" s="18">
        <f t="shared" si="1"/>
        <v>592</v>
      </c>
      <c r="CL29" s="18" t="s">
        <v>69</v>
      </c>
      <c r="CO29" s="21">
        <f t="shared" si="3"/>
        <v>69823</v>
      </c>
      <c r="CQ29" s="21">
        <f t="shared" si="2"/>
        <v>77552</v>
      </c>
      <c r="CR29" s="21">
        <f>+CQ29</f>
        <v>77552</v>
      </c>
      <c r="CS29" s="27">
        <f t="shared" si="4"/>
        <v>0</v>
      </c>
    </row>
    <row r="30" spans="1:97" x14ac:dyDescent="0.25">
      <c r="A30" s="18">
        <v>7</v>
      </c>
      <c r="B30" s="18" t="s">
        <v>8</v>
      </c>
      <c r="C30" s="18">
        <v>47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>
        <v>47</v>
      </c>
      <c r="AC30" s="18">
        <v>47</v>
      </c>
      <c r="AD30" s="18">
        <v>1680</v>
      </c>
      <c r="AE30" s="18">
        <v>78960</v>
      </c>
      <c r="AF30" s="18">
        <v>1880</v>
      </c>
      <c r="AG30" s="18">
        <v>88360</v>
      </c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>
        <v>47</v>
      </c>
      <c r="BM30" s="18">
        <v>47</v>
      </c>
      <c r="BN30" s="18">
        <v>1280</v>
      </c>
      <c r="BO30" s="18">
        <v>60160</v>
      </c>
      <c r="BP30" s="18">
        <v>1379</v>
      </c>
      <c r="BQ30" s="18">
        <v>64813</v>
      </c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>
        <f t="shared" si="0"/>
        <v>1280</v>
      </c>
      <c r="CK30" s="18">
        <f t="shared" si="1"/>
        <v>1379</v>
      </c>
      <c r="CL30" s="18" t="s">
        <v>68</v>
      </c>
      <c r="CO30" s="21">
        <f t="shared" si="3"/>
        <v>60160</v>
      </c>
      <c r="CQ30" s="21">
        <f t="shared" si="2"/>
        <v>64813</v>
      </c>
      <c r="CR30" s="21">
        <f>+C30*CK30</f>
        <v>64813</v>
      </c>
      <c r="CS30" s="27">
        <f t="shared" si="4"/>
        <v>0</v>
      </c>
    </row>
    <row r="31" spans="1:97" x14ac:dyDescent="0.25">
      <c r="A31" s="18">
        <v>8</v>
      </c>
      <c r="B31" s="18" t="s">
        <v>6</v>
      </c>
      <c r="C31" s="18">
        <v>79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>
        <v>79</v>
      </c>
      <c r="AC31" s="18">
        <v>79</v>
      </c>
      <c r="AD31" s="18">
        <v>1320</v>
      </c>
      <c r="AE31" s="18">
        <v>104280</v>
      </c>
      <c r="AF31" s="18">
        <v>1485</v>
      </c>
      <c r="AG31" s="18">
        <v>117315</v>
      </c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>
        <v>79</v>
      </c>
      <c r="BM31" s="18">
        <v>79</v>
      </c>
      <c r="BN31" s="18">
        <v>980</v>
      </c>
      <c r="BO31" s="18">
        <v>77420</v>
      </c>
      <c r="BP31" s="18">
        <v>1090</v>
      </c>
      <c r="BQ31" s="18">
        <v>86110</v>
      </c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20">
        <f t="shared" si="0"/>
        <v>980</v>
      </c>
      <c r="CK31" s="20">
        <f t="shared" si="1"/>
        <v>1090</v>
      </c>
      <c r="CL31" s="18" t="s">
        <v>68</v>
      </c>
      <c r="CO31" s="21">
        <f t="shared" si="3"/>
        <v>77420</v>
      </c>
      <c r="CQ31" s="21">
        <f t="shared" si="2"/>
        <v>86110</v>
      </c>
      <c r="CR31" s="21">
        <f>+C31*CK31</f>
        <v>86110</v>
      </c>
      <c r="CS31" s="27">
        <f t="shared" si="4"/>
        <v>0</v>
      </c>
    </row>
    <row r="32" spans="1:97" x14ac:dyDescent="0.25">
      <c r="A32" s="18">
        <v>8</v>
      </c>
      <c r="B32" s="18" t="s">
        <v>9</v>
      </c>
      <c r="C32" s="18">
        <v>39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>
        <v>39</v>
      </c>
      <c r="AC32" s="18">
        <v>39</v>
      </c>
      <c r="AD32" s="18">
        <v>1680</v>
      </c>
      <c r="AE32" s="18">
        <v>65520</v>
      </c>
      <c r="AF32" s="18">
        <v>1880</v>
      </c>
      <c r="AG32" s="18">
        <v>73320</v>
      </c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>
        <v>39</v>
      </c>
      <c r="BM32" s="18">
        <v>39</v>
      </c>
      <c r="BN32" s="18">
        <v>1280</v>
      </c>
      <c r="BO32" s="18">
        <v>49920</v>
      </c>
      <c r="BP32" s="18">
        <v>1379</v>
      </c>
      <c r="BQ32" s="18">
        <v>53781</v>
      </c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20">
        <f t="shared" si="0"/>
        <v>1280</v>
      </c>
      <c r="CK32" s="20">
        <f t="shared" si="1"/>
        <v>1379</v>
      </c>
      <c r="CL32" s="18" t="s">
        <v>68</v>
      </c>
      <c r="CO32" s="21">
        <f t="shared" si="3"/>
        <v>49920</v>
      </c>
      <c r="CQ32" s="21">
        <f t="shared" si="2"/>
        <v>53781</v>
      </c>
      <c r="CR32" s="21">
        <f>+C32*CK32</f>
        <v>53781</v>
      </c>
      <c r="CS32" s="27">
        <f t="shared" si="4"/>
        <v>0</v>
      </c>
    </row>
    <row r="33" spans="1:97" x14ac:dyDescent="0.25">
      <c r="A33" s="18">
        <v>8</v>
      </c>
      <c r="B33" s="18" t="s">
        <v>7</v>
      </c>
      <c r="C33" s="18">
        <v>131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>
        <v>131</v>
      </c>
      <c r="Q33" s="18">
        <v>131</v>
      </c>
      <c r="R33" s="18">
        <v>533</v>
      </c>
      <c r="S33" s="18">
        <v>69823</v>
      </c>
      <c r="T33" s="18">
        <v>592</v>
      </c>
      <c r="U33" s="18">
        <v>77552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20">
        <f t="shared" si="0"/>
        <v>533</v>
      </c>
      <c r="CK33" s="20">
        <f t="shared" si="1"/>
        <v>592</v>
      </c>
      <c r="CL33" s="18" t="s">
        <v>69</v>
      </c>
      <c r="CO33" s="21">
        <f t="shared" si="3"/>
        <v>69823</v>
      </c>
      <c r="CQ33" s="21">
        <f t="shared" si="2"/>
        <v>77552</v>
      </c>
      <c r="CR33" s="21">
        <f>+CQ33</f>
        <v>77552</v>
      </c>
      <c r="CS33" s="27">
        <f t="shared" si="4"/>
        <v>0</v>
      </c>
    </row>
    <row r="34" spans="1:97" x14ac:dyDescent="0.25">
      <c r="A34" s="18">
        <v>8</v>
      </c>
      <c r="B34" s="18" t="s">
        <v>8</v>
      </c>
      <c r="C34" s="18">
        <v>47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>
        <v>47</v>
      </c>
      <c r="AC34" s="18">
        <v>47</v>
      </c>
      <c r="AD34" s="18">
        <v>1680</v>
      </c>
      <c r="AE34" s="18">
        <v>78960</v>
      </c>
      <c r="AF34" s="18">
        <v>1880</v>
      </c>
      <c r="AG34" s="18">
        <v>88360</v>
      </c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>
        <v>47</v>
      </c>
      <c r="BM34" s="18">
        <v>47</v>
      </c>
      <c r="BN34" s="18">
        <v>1280</v>
      </c>
      <c r="BO34" s="18">
        <v>60160</v>
      </c>
      <c r="BP34" s="18">
        <v>1379</v>
      </c>
      <c r="BQ34" s="18">
        <v>64813</v>
      </c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20">
        <f t="shared" si="0"/>
        <v>1280</v>
      </c>
      <c r="CK34" s="20">
        <f t="shared" si="1"/>
        <v>1379</v>
      </c>
      <c r="CL34" s="18" t="s">
        <v>68</v>
      </c>
      <c r="CO34" s="21">
        <f t="shared" si="3"/>
        <v>60160</v>
      </c>
      <c r="CQ34" s="21">
        <f t="shared" si="2"/>
        <v>64813</v>
      </c>
      <c r="CR34" s="21">
        <f>+C34*CK34</f>
        <v>64813</v>
      </c>
      <c r="CS34" s="27">
        <f t="shared" si="4"/>
        <v>0</v>
      </c>
    </row>
    <row r="35" spans="1:97" x14ac:dyDescent="0.25">
      <c r="A35" s="18">
        <v>9</v>
      </c>
      <c r="B35" s="18" t="s">
        <v>6</v>
      </c>
      <c r="C35" s="18">
        <v>79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>
        <v>79</v>
      </c>
      <c r="AC35" s="18">
        <v>79</v>
      </c>
      <c r="AD35" s="18">
        <v>1320</v>
      </c>
      <c r="AE35" s="18">
        <v>104280</v>
      </c>
      <c r="AF35" s="18">
        <v>1485</v>
      </c>
      <c r="AG35" s="18">
        <v>117315</v>
      </c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>
        <v>79</v>
      </c>
      <c r="BM35" s="18">
        <v>79</v>
      </c>
      <c r="BN35" s="18">
        <v>980</v>
      </c>
      <c r="BO35" s="18">
        <v>77420</v>
      </c>
      <c r="BP35" s="18">
        <v>1090</v>
      </c>
      <c r="BQ35" s="18">
        <v>86110</v>
      </c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20">
        <f t="shared" ref="CJ35:CJ54" si="5">MIN(F35,R35,X35,AD35,AJ35,AP35,AV35,BB35,BH35,BN35,BT35,BZ35,CF35,L35)</f>
        <v>980</v>
      </c>
      <c r="CK35" s="20">
        <f t="shared" ref="CK35:CK54" si="6">MIN(H35,T35,Z35,AF35,AL35,AR35,AX35,BD35,BJ35,BP35,BV35,CB35,CH35,N35)</f>
        <v>1090</v>
      </c>
      <c r="CL35" s="18" t="s">
        <v>68</v>
      </c>
      <c r="CO35" s="21">
        <f t="shared" si="3"/>
        <v>77420</v>
      </c>
      <c r="CQ35" s="21">
        <f t="shared" si="2"/>
        <v>86110</v>
      </c>
      <c r="CR35" s="21">
        <f>+C35*CK35</f>
        <v>86110</v>
      </c>
      <c r="CS35" s="27">
        <f t="shared" si="4"/>
        <v>0</v>
      </c>
    </row>
    <row r="36" spans="1:97" x14ac:dyDescent="0.25">
      <c r="A36" s="18">
        <v>9</v>
      </c>
      <c r="B36" s="18" t="s">
        <v>9</v>
      </c>
      <c r="C36" s="18">
        <v>39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>
        <v>39</v>
      </c>
      <c r="AC36" s="18">
        <v>39</v>
      </c>
      <c r="AD36" s="18">
        <v>1680</v>
      </c>
      <c r="AE36" s="18">
        <v>65520</v>
      </c>
      <c r="AF36" s="18">
        <v>1880</v>
      </c>
      <c r="AG36" s="18">
        <v>73320</v>
      </c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>
        <v>39</v>
      </c>
      <c r="BM36" s="18">
        <v>39</v>
      </c>
      <c r="BN36" s="18">
        <v>1280</v>
      </c>
      <c r="BO36" s="18">
        <v>49920</v>
      </c>
      <c r="BP36" s="18">
        <v>1379</v>
      </c>
      <c r="BQ36" s="18">
        <v>53781</v>
      </c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20">
        <f t="shared" si="5"/>
        <v>1280</v>
      </c>
      <c r="CK36" s="20">
        <f t="shared" si="6"/>
        <v>1379</v>
      </c>
      <c r="CL36" s="18" t="s">
        <v>68</v>
      </c>
      <c r="CO36" s="21">
        <f t="shared" si="3"/>
        <v>49920</v>
      </c>
      <c r="CQ36" s="21">
        <f t="shared" si="2"/>
        <v>53781</v>
      </c>
      <c r="CR36" s="21">
        <f>+C36*CK36</f>
        <v>53781</v>
      </c>
      <c r="CS36" s="27">
        <f t="shared" si="4"/>
        <v>0</v>
      </c>
    </row>
    <row r="37" spans="1:97" x14ac:dyDescent="0.25">
      <c r="A37" s="18">
        <v>9</v>
      </c>
      <c r="B37" s="18" t="s">
        <v>7</v>
      </c>
      <c r="C37" s="18">
        <v>131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>
        <v>131</v>
      </c>
      <c r="Q37" s="18">
        <v>131</v>
      </c>
      <c r="R37" s="18">
        <v>533</v>
      </c>
      <c r="S37" s="18">
        <v>69823</v>
      </c>
      <c r="T37" s="18">
        <v>592</v>
      </c>
      <c r="U37" s="18">
        <v>77552</v>
      </c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20">
        <f t="shared" si="5"/>
        <v>533</v>
      </c>
      <c r="CK37" s="20">
        <f t="shared" si="6"/>
        <v>592</v>
      </c>
      <c r="CL37" s="18" t="s">
        <v>69</v>
      </c>
      <c r="CO37" s="21">
        <f t="shared" si="3"/>
        <v>69823</v>
      </c>
      <c r="CQ37" s="21">
        <f t="shared" si="2"/>
        <v>77552</v>
      </c>
      <c r="CR37" s="21">
        <f>+CQ37</f>
        <v>77552</v>
      </c>
      <c r="CS37" s="27">
        <f t="shared" si="4"/>
        <v>0</v>
      </c>
    </row>
    <row r="38" spans="1:97" x14ac:dyDescent="0.25">
      <c r="A38" s="18">
        <v>9</v>
      </c>
      <c r="B38" s="18" t="s">
        <v>8</v>
      </c>
      <c r="C38" s="18">
        <v>47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>
        <v>47</v>
      </c>
      <c r="AC38" s="18">
        <v>47</v>
      </c>
      <c r="AD38" s="18">
        <v>1680</v>
      </c>
      <c r="AE38" s="18">
        <v>78960</v>
      </c>
      <c r="AF38" s="18">
        <v>1880</v>
      </c>
      <c r="AG38" s="18">
        <v>88360</v>
      </c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>
        <v>47</v>
      </c>
      <c r="BM38" s="18">
        <v>47</v>
      </c>
      <c r="BN38" s="18">
        <v>1280</v>
      </c>
      <c r="BO38" s="18">
        <v>60160</v>
      </c>
      <c r="BP38" s="18">
        <v>1379</v>
      </c>
      <c r="BQ38" s="18">
        <v>64813</v>
      </c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20">
        <f t="shared" si="5"/>
        <v>1280</v>
      </c>
      <c r="CK38" s="20">
        <f t="shared" si="6"/>
        <v>1379</v>
      </c>
      <c r="CL38" s="18" t="s">
        <v>68</v>
      </c>
      <c r="CO38" s="21">
        <f t="shared" si="3"/>
        <v>60160</v>
      </c>
      <c r="CQ38" s="21">
        <f t="shared" si="2"/>
        <v>64813</v>
      </c>
      <c r="CR38" s="21">
        <f>+C38*CK38</f>
        <v>64813</v>
      </c>
      <c r="CS38" s="27">
        <f t="shared" si="4"/>
        <v>0</v>
      </c>
    </row>
    <row r="39" spans="1:97" x14ac:dyDescent="0.25">
      <c r="A39" s="18">
        <v>10</v>
      </c>
      <c r="B39" s="18" t="s">
        <v>6</v>
      </c>
      <c r="C39" s="18">
        <v>79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>
        <v>79</v>
      </c>
      <c r="AC39" s="18">
        <v>79</v>
      </c>
      <c r="AD39" s="18">
        <v>1320</v>
      </c>
      <c r="AE39" s="18">
        <v>104280</v>
      </c>
      <c r="AF39" s="18">
        <v>1485</v>
      </c>
      <c r="AG39" s="18">
        <v>117315</v>
      </c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>
        <v>79</v>
      </c>
      <c r="BM39" s="18">
        <v>79</v>
      </c>
      <c r="BN39" s="18">
        <v>980</v>
      </c>
      <c r="BO39" s="18">
        <v>77420</v>
      </c>
      <c r="BP39" s="18">
        <v>1090</v>
      </c>
      <c r="BQ39" s="18">
        <v>86110</v>
      </c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20">
        <f t="shared" si="5"/>
        <v>980</v>
      </c>
      <c r="CK39" s="20">
        <f t="shared" si="6"/>
        <v>1090</v>
      </c>
      <c r="CL39" s="18" t="s">
        <v>68</v>
      </c>
      <c r="CO39" s="21">
        <f t="shared" si="3"/>
        <v>77420</v>
      </c>
      <c r="CQ39" s="21">
        <f t="shared" si="2"/>
        <v>86110</v>
      </c>
      <c r="CR39" s="21">
        <f>+C39*CK39</f>
        <v>86110</v>
      </c>
      <c r="CS39" s="27">
        <f t="shared" si="4"/>
        <v>0</v>
      </c>
    </row>
    <row r="40" spans="1:97" x14ac:dyDescent="0.25">
      <c r="A40" s="18">
        <v>10</v>
      </c>
      <c r="B40" s="18" t="s">
        <v>9</v>
      </c>
      <c r="C40" s="18">
        <v>39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>
        <v>39</v>
      </c>
      <c r="AC40" s="18">
        <v>39</v>
      </c>
      <c r="AD40" s="18">
        <v>1680</v>
      </c>
      <c r="AE40" s="18">
        <v>65520</v>
      </c>
      <c r="AF40" s="18">
        <v>1880</v>
      </c>
      <c r="AG40" s="18">
        <v>73320</v>
      </c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>
        <v>39</v>
      </c>
      <c r="BM40" s="18">
        <v>39</v>
      </c>
      <c r="BN40" s="18">
        <v>1280</v>
      </c>
      <c r="BO40" s="18">
        <v>49920</v>
      </c>
      <c r="BP40" s="18">
        <v>1379</v>
      </c>
      <c r="BQ40" s="18">
        <v>53781</v>
      </c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20">
        <f t="shared" si="5"/>
        <v>1280</v>
      </c>
      <c r="CK40" s="20">
        <f t="shared" si="6"/>
        <v>1379</v>
      </c>
      <c r="CL40" s="18" t="s">
        <v>68</v>
      </c>
      <c r="CO40" s="21">
        <f t="shared" si="3"/>
        <v>49920</v>
      </c>
      <c r="CQ40" s="21">
        <f t="shared" si="2"/>
        <v>53781</v>
      </c>
      <c r="CR40" s="21">
        <f>+C40*CK40</f>
        <v>53781</v>
      </c>
      <c r="CS40" s="27">
        <f t="shared" si="4"/>
        <v>0</v>
      </c>
    </row>
    <row r="41" spans="1:97" x14ac:dyDescent="0.25">
      <c r="A41" s="18">
        <v>10</v>
      </c>
      <c r="B41" s="18" t="s">
        <v>7</v>
      </c>
      <c r="C41" s="18">
        <v>131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>
        <v>131</v>
      </c>
      <c r="Q41" s="18">
        <v>131</v>
      </c>
      <c r="R41" s="18">
        <v>533</v>
      </c>
      <c r="S41" s="18">
        <v>69823</v>
      </c>
      <c r="T41" s="18">
        <v>592</v>
      </c>
      <c r="U41" s="18">
        <v>77552</v>
      </c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20">
        <f t="shared" si="5"/>
        <v>533</v>
      </c>
      <c r="CK41" s="20">
        <f t="shared" si="6"/>
        <v>592</v>
      </c>
      <c r="CL41" s="18" t="s">
        <v>69</v>
      </c>
      <c r="CO41" s="21">
        <f t="shared" si="3"/>
        <v>69823</v>
      </c>
      <c r="CQ41" s="21">
        <f t="shared" si="2"/>
        <v>77552</v>
      </c>
      <c r="CR41" s="21">
        <f>+CQ41</f>
        <v>77552</v>
      </c>
      <c r="CS41" s="27">
        <f t="shared" si="4"/>
        <v>0</v>
      </c>
    </row>
    <row r="42" spans="1:97" x14ac:dyDescent="0.25">
      <c r="A42" s="18">
        <v>10</v>
      </c>
      <c r="B42" s="18" t="s">
        <v>8</v>
      </c>
      <c r="C42" s="18">
        <v>47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>
        <v>47</v>
      </c>
      <c r="AC42" s="18">
        <v>47</v>
      </c>
      <c r="AD42" s="18">
        <v>1680</v>
      </c>
      <c r="AE42" s="18">
        <v>78960</v>
      </c>
      <c r="AF42" s="18">
        <v>1880</v>
      </c>
      <c r="AG42" s="18">
        <v>88360</v>
      </c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>
        <v>47</v>
      </c>
      <c r="BM42" s="18">
        <v>47</v>
      </c>
      <c r="BN42" s="18">
        <v>1280</v>
      </c>
      <c r="BO42" s="18">
        <v>60160</v>
      </c>
      <c r="BP42" s="18">
        <v>1379</v>
      </c>
      <c r="BQ42" s="18">
        <v>64813</v>
      </c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20">
        <f t="shared" si="5"/>
        <v>1280</v>
      </c>
      <c r="CK42" s="20">
        <f t="shared" si="6"/>
        <v>1379</v>
      </c>
      <c r="CL42" s="18" t="s">
        <v>68</v>
      </c>
      <c r="CO42" s="21">
        <f t="shared" si="3"/>
        <v>60160</v>
      </c>
      <c r="CQ42" s="21">
        <f t="shared" si="2"/>
        <v>64813</v>
      </c>
      <c r="CR42" s="21">
        <f t="shared" ref="CR42:CR84" si="7">+C42*CK42</f>
        <v>64813</v>
      </c>
      <c r="CS42" s="27">
        <f t="shared" si="4"/>
        <v>0</v>
      </c>
    </row>
    <row r="43" spans="1:97" x14ac:dyDescent="0.25">
      <c r="A43" s="18">
        <v>11</v>
      </c>
      <c r="B43" s="18" t="s">
        <v>6</v>
      </c>
      <c r="C43" s="18">
        <v>5045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>
        <v>5045</v>
      </c>
      <c r="AI43" s="18">
        <v>5045</v>
      </c>
      <c r="AJ43" s="18">
        <v>1820</v>
      </c>
      <c r="AK43" s="18">
        <v>9181900</v>
      </c>
      <c r="AL43" s="18">
        <v>2275</v>
      </c>
      <c r="AM43" s="18">
        <v>11477375</v>
      </c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>
        <v>5045</v>
      </c>
      <c r="BY43" s="18">
        <v>5045</v>
      </c>
      <c r="BZ43" s="18">
        <v>1820</v>
      </c>
      <c r="CA43" s="18">
        <v>9181900</v>
      </c>
      <c r="CB43" s="18">
        <v>2275</v>
      </c>
      <c r="CC43" s="18">
        <v>11477375</v>
      </c>
      <c r="CD43" s="18"/>
      <c r="CE43" s="18"/>
      <c r="CF43" s="18"/>
      <c r="CG43" s="18"/>
      <c r="CH43" s="18"/>
      <c r="CI43" s="18"/>
      <c r="CJ43" s="20">
        <f t="shared" si="5"/>
        <v>1820</v>
      </c>
      <c r="CK43" s="20">
        <f t="shared" si="6"/>
        <v>2275</v>
      </c>
      <c r="CL43" s="18" t="s">
        <v>70</v>
      </c>
      <c r="CO43" s="21">
        <f t="shared" si="3"/>
        <v>9181900</v>
      </c>
      <c r="CQ43" s="21">
        <f t="shared" si="2"/>
        <v>11477375</v>
      </c>
      <c r="CR43" s="21">
        <f t="shared" si="7"/>
        <v>11477375</v>
      </c>
      <c r="CS43" s="27">
        <f t="shared" si="4"/>
        <v>0</v>
      </c>
    </row>
    <row r="44" spans="1:97" x14ac:dyDescent="0.25">
      <c r="A44" s="18">
        <v>11</v>
      </c>
      <c r="B44" s="18" t="s">
        <v>9</v>
      </c>
      <c r="C44" s="18">
        <v>2484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>
        <v>2484</v>
      </c>
      <c r="AI44" s="18">
        <v>2484</v>
      </c>
      <c r="AJ44" s="18">
        <v>2171</v>
      </c>
      <c r="AK44" s="18">
        <v>5392764</v>
      </c>
      <c r="AL44" s="18">
        <v>2713.75</v>
      </c>
      <c r="AM44" s="18">
        <v>6740955</v>
      </c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>
        <v>2484</v>
      </c>
      <c r="BY44" s="18">
        <v>2484</v>
      </c>
      <c r="BZ44" s="18">
        <v>2171</v>
      </c>
      <c r="CA44" s="18">
        <v>5392764</v>
      </c>
      <c r="CB44" s="18">
        <v>2713.75</v>
      </c>
      <c r="CC44" s="18">
        <v>6740955</v>
      </c>
      <c r="CD44" s="18"/>
      <c r="CE44" s="18"/>
      <c r="CF44" s="18"/>
      <c r="CG44" s="18"/>
      <c r="CH44" s="18"/>
      <c r="CI44" s="18"/>
      <c r="CJ44" s="20">
        <f t="shared" si="5"/>
        <v>2171</v>
      </c>
      <c r="CK44" s="20">
        <f t="shared" si="6"/>
        <v>2713.75</v>
      </c>
      <c r="CL44" s="18" t="s">
        <v>70</v>
      </c>
      <c r="CO44" s="21">
        <f t="shared" si="3"/>
        <v>5392764</v>
      </c>
      <c r="CQ44" s="21">
        <f t="shared" si="2"/>
        <v>6740955</v>
      </c>
      <c r="CR44" s="21">
        <f t="shared" si="7"/>
        <v>6740955</v>
      </c>
      <c r="CS44" s="27">
        <f t="shared" si="4"/>
        <v>0</v>
      </c>
    </row>
    <row r="45" spans="1:97" x14ac:dyDescent="0.25">
      <c r="A45" s="18">
        <v>11</v>
      </c>
      <c r="B45" s="18" t="s">
        <v>7</v>
      </c>
      <c r="C45" s="18">
        <v>8364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>
        <v>8364</v>
      </c>
      <c r="Q45" s="18">
        <v>8364</v>
      </c>
      <c r="R45" s="18">
        <v>533</v>
      </c>
      <c r="S45" s="18">
        <v>4458012</v>
      </c>
      <c r="T45" s="18">
        <v>592</v>
      </c>
      <c r="U45" s="18">
        <v>4951488</v>
      </c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>
        <v>8364</v>
      </c>
      <c r="BY45" s="18">
        <v>8364</v>
      </c>
      <c r="BZ45" s="18">
        <v>450</v>
      </c>
      <c r="CA45" s="18">
        <v>3763800</v>
      </c>
      <c r="CB45" s="18">
        <v>562.5</v>
      </c>
      <c r="CC45" s="18">
        <v>4704750</v>
      </c>
      <c r="CD45" s="18"/>
      <c r="CE45" s="18"/>
      <c r="CF45" s="18"/>
      <c r="CG45" s="18"/>
      <c r="CH45" s="18"/>
      <c r="CI45" s="18"/>
      <c r="CJ45" s="20">
        <f t="shared" si="5"/>
        <v>450</v>
      </c>
      <c r="CK45" s="20">
        <f t="shared" si="6"/>
        <v>562.5</v>
      </c>
      <c r="CL45" s="18" t="s">
        <v>71</v>
      </c>
      <c r="CO45" s="21">
        <f t="shared" si="3"/>
        <v>3763800</v>
      </c>
      <c r="CQ45" s="21">
        <f t="shared" si="2"/>
        <v>4704750</v>
      </c>
      <c r="CR45" s="21">
        <f t="shared" si="7"/>
        <v>4704750</v>
      </c>
      <c r="CS45" s="27">
        <f t="shared" si="4"/>
        <v>0</v>
      </c>
    </row>
    <row r="46" spans="1:97" x14ac:dyDescent="0.25">
      <c r="A46" s="18">
        <v>11</v>
      </c>
      <c r="B46" s="18" t="s">
        <v>8</v>
      </c>
      <c r="C46" s="18">
        <v>2981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>
        <v>2981</v>
      </c>
      <c r="AI46" s="18">
        <v>2981</v>
      </c>
      <c r="AJ46" s="18">
        <v>2249</v>
      </c>
      <c r="AK46" s="18">
        <v>6704269</v>
      </c>
      <c r="AL46" s="18">
        <v>2811.25</v>
      </c>
      <c r="AM46" s="18">
        <v>8380336.25</v>
      </c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>
        <v>2981</v>
      </c>
      <c r="BY46" s="18">
        <v>2981</v>
      </c>
      <c r="BZ46" s="18">
        <v>2249</v>
      </c>
      <c r="CA46" s="18">
        <v>6704269</v>
      </c>
      <c r="CB46" s="18">
        <v>2811.25</v>
      </c>
      <c r="CC46" s="18">
        <v>8380336.25</v>
      </c>
      <c r="CD46" s="18"/>
      <c r="CE46" s="18"/>
      <c r="CF46" s="18"/>
      <c r="CG46" s="18"/>
      <c r="CH46" s="18"/>
      <c r="CI46" s="18"/>
      <c r="CJ46" s="20">
        <f t="shared" si="5"/>
        <v>2249</v>
      </c>
      <c r="CK46" s="20">
        <f t="shared" si="6"/>
        <v>2811.25</v>
      </c>
      <c r="CL46" s="18" t="s">
        <v>70</v>
      </c>
      <c r="CO46" s="21">
        <f t="shared" si="3"/>
        <v>6704269</v>
      </c>
      <c r="CQ46" s="21">
        <f t="shared" si="2"/>
        <v>8380336.25</v>
      </c>
      <c r="CR46" s="21">
        <f t="shared" si="7"/>
        <v>8380336.25</v>
      </c>
      <c r="CS46" s="27">
        <f t="shared" si="4"/>
        <v>0</v>
      </c>
    </row>
    <row r="47" spans="1:97" x14ac:dyDescent="0.25">
      <c r="A47" s="18">
        <v>12</v>
      </c>
      <c r="B47" s="18" t="s">
        <v>6</v>
      </c>
      <c r="C47" s="18">
        <v>1283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>
        <v>1283</v>
      </c>
      <c r="W47" s="18">
        <v>1283</v>
      </c>
      <c r="X47" s="18">
        <v>1389</v>
      </c>
      <c r="Y47" s="18">
        <v>1782087</v>
      </c>
      <c r="Z47" s="18">
        <v>1500</v>
      </c>
      <c r="AA47" s="18">
        <v>1924500</v>
      </c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20">
        <f t="shared" si="5"/>
        <v>1389</v>
      </c>
      <c r="CK47" s="20">
        <f t="shared" si="6"/>
        <v>1500</v>
      </c>
      <c r="CL47" s="18" t="s">
        <v>72</v>
      </c>
      <c r="CO47" s="21">
        <f t="shared" si="3"/>
        <v>1782087</v>
      </c>
      <c r="CQ47" s="21">
        <f t="shared" si="2"/>
        <v>1924500</v>
      </c>
      <c r="CR47" s="21">
        <f t="shared" si="7"/>
        <v>1924500</v>
      </c>
      <c r="CS47" s="27">
        <f t="shared" si="4"/>
        <v>0</v>
      </c>
    </row>
    <row r="48" spans="1:97" x14ac:dyDescent="0.25">
      <c r="A48" s="18">
        <v>12</v>
      </c>
      <c r="B48" s="18" t="s">
        <v>9</v>
      </c>
      <c r="C48" s="18">
        <v>632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>
        <v>632</v>
      </c>
      <c r="W48" s="18">
        <v>632</v>
      </c>
      <c r="X48" s="18">
        <v>1569</v>
      </c>
      <c r="Y48" s="18">
        <v>991608</v>
      </c>
      <c r="Z48" s="18">
        <v>1700</v>
      </c>
      <c r="AA48" s="18">
        <v>1074400</v>
      </c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20">
        <f t="shared" si="5"/>
        <v>1569</v>
      </c>
      <c r="CK48" s="20">
        <f t="shared" si="6"/>
        <v>1700</v>
      </c>
      <c r="CL48" s="18" t="s">
        <v>72</v>
      </c>
      <c r="CO48" s="21">
        <f t="shared" si="3"/>
        <v>991608</v>
      </c>
      <c r="CQ48" s="21">
        <f t="shared" si="2"/>
        <v>1074400</v>
      </c>
      <c r="CR48" s="21">
        <f t="shared" si="7"/>
        <v>1074400</v>
      </c>
      <c r="CS48" s="27">
        <f t="shared" si="4"/>
        <v>0</v>
      </c>
    </row>
    <row r="49" spans="1:97" x14ac:dyDescent="0.25">
      <c r="A49" s="18">
        <v>12</v>
      </c>
      <c r="B49" s="18" t="s">
        <v>7</v>
      </c>
      <c r="C49" s="18">
        <v>2127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>
        <v>2127</v>
      </c>
      <c r="Q49" s="18">
        <v>2127</v>
      </c>
      <c r="R49" s="18">
        <v>533</v>
      </c>
      <c r="S49" s="18">
        <v>1133691</v>
      </c>
      <c r="T49" s="18">
        <v>592</v>
      </c>
      <c r="U49" s="18">
        <v>1259184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20">
        <f t="shared" si="5"/>
        <v>533</v>
      </c>
      <c r="CK49" s="20">
        <f t="shared" si="6"/>
        <v>592</v>
      </c>
      <c r="CL49" s="18" t="s">
        <v>73</v>
      </c>
      <c r="CO49" s="21">
        <f t="shared" si="3"/>
        <v>1133691</v>
      </c>
      <c r="CQ49" s="21">
        <f t="shared" si="2"/>
        <v>1259184</v>
      </c>
      <c r="CR49" s="21">
        <f t="shared" si="7"/>
        <v>1259184</v>
      </c>
      <c r="CS49" s="27">
        <f t="shared" si="4"/>
        <v>0</v>
      </c>
    </row>
    <row r="50" spans="1:97" x14ac:dyDescent="0.25">
      <c r="A50" s="18">
        <v>12</v>
      </c>
      <c r="B50" s="18" t="s">
        <v>8</v>
      </c>
      <c r="C50" s="18">
        <v>758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>
        <v>758</v>
      </c>
      <c r="W50" s="18">
        <v>758</v>
      </c>
      <c r="X50" s="18">
        <v>1569</v>
      </c>
      <c r="Y50" s="18">
        <v>1189302</v>
      </c>
      <c r="Z50" s="18">
        <v>1700</v>
      </c>
      <c r="AA50" s="18">
        <v>1288600</v>
      </c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20">
        <f t="shared" si="5"/>
        <v>1569</v>
      </c>
      <c r="CK50" s="20">
        <f t="shared" si="6"/>
        <v>1700</v>
      </c>
      <c r="CL50" s="18" t="s">
        <v>72</v>
      </c>
      <c r="CO50" s="21">
        <f t="shared" si="3"/>
        <v>1189302</v>
      </c>
      <c r="CQ50" s="21">
        <f t="shared" si="2"/>
        <v>1288600</v>
      </c>
      <c r="CR50" s="21">
        <f t="shared" si="7"/>
        <v>1288600</v>
      </c>
      <c r="CS50" s="27">
        <f t="shared" si="4"/>
        <v>0</v>
      </c>
    </row>
    <row r="51" spans="1:97" x14ac:dyDescent="0.25">
      <c r="A51" s="18">
        <v>13</v>
      </c>
      <c r="B51" s="18" t="s">
        <v>6</v>
      </c>
      <c r="C51" s="18">
        <v>1172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>
        <v>1172</v>
      </c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20">
        <f t="shared" si="5"/>
        <v>0</v>
      </c>
      <c r="CK51" s="20">
        <f t="shared" si="6"/>
        <v>0</v>
      </c>
      <c r="CL51" s="18" t="s">
        <v>75</v>
      </c>
      <c r="CO51" s="21">
        <f t="shared" si="3"/>
        <v>0</v>
      </c>
      <c r="CQ51" s="21">
        <f t="shared" si="2"/>
        <v>0</v>
      </c>
      <c r="CR51" s="21">
        <f t="shared" si="7"/>
        <v>0</v>
      </c>
      <c r="CS51" s="27">
        <f t="shared" si="4"/>
        <v>0</v>
      </c>
    </row>
    <row r="52" spans="1:97" x14ac:dyDescent="0.25">
      <c r="A52" s="18">
        <v>13</v>
      </c>
      <c r="B52" s="18" t="s">
        <v>9</v>
      </c>
      <c r="C52" s="18">
        <v>577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>
        <v>577</v>
      </c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20">
        <f t="shared" si="5"/>
        <v>0</v>
      </c>
      <c r="CK52" s="20">
        <f t="shared" si="6"/>
        <v>0</v>
      </c>
      <c r="CL52" s="18" t="s">
        <v>75</v>
      </c>
      <c r="CO52" s="21">
        <f t="shared" si="3"/>
        <v>0</v>
      </c>
      <c r="CQ52" s="21">
        <f t="shared" si="2"/>
        <v>0</v>
      </c>
      <c r="CR52" s="21">
        <f t="shared" si="7"/>
        <v>0</v>
      </c>
      <c r="CS52" s="27">
        <f t="shared" si="4"/>
        <v>0</v>
      </c>
    </row>
    <row r="53" spans="1:97" x14ac:dyDescent="0.25">
      <c r="A53" s="18">
        <v>13</v>
      </c>
      <c r="B53" s="18" t="s">
        <v>7</v>
      </c>
      <c r="C53" s="18">
        <v>1943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>
        <v>1943</v>
      </c>
      <c r="Q53" s="18">
        <v>1943</v>
      </c>
      <c r="R53" s="18">
        <v>533</v>
      </c>
      <c r="S53" s="18">
        <v>1035619</v>
      </c>
      <c r="T53" s="18">
        <v>592</v>
      </c>
      <c r="U53" s="18">
        <v>1150256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>
        <v>1943</v>
      </c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20">
        <f t="shared" si="5"/>
        <v>533</v>
      </c>
      <c r="CK53" s="20">
        <f t="shared" si="6"/>
        <v>592</v>
      </c>
      <c r="CL53" s="18" t="s">
        <v>75</v>
      </c>
      <c r="CO53" s="21">
        <f t="shared" si="3"/>
        <v>1035619</v>
      </c>
      <c r="CQ53" s="21">
        <f t="shared" si="2"/>
        <v>1150256</v>
      </c>
      <c r="CR53" s="21">
        <f t="shared" si="7"/>
        <v>1150256</v>
      </c>
      <c r="CS53" s="27">
        <f t="shared" si="4"/>
        <v>0</v>
      </c>
    </row>
    <row r="54" spans="1:97" x14ac:dyDescent="0.25">
      <c r="A54" s="18">
        <v>13</v>
      </c>
      <c r="B54" s="18" t="s">
        <v>8</v>
      </c>
      <c r="C54" s="18">
        <v>693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>
        <v>693</v>
      </c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20">
        <f t="shared" si="5"/>
        <v>0</v>
      </c>
      <c r="CK54" s="20">
        <f t="shared" si="6"/>
        <v>0</v>
      </c>
      <c r="CL54" s="18" t="s">
        <v>75</v>
      </c>
      <c r="CO54" s="21">
        <f t="shared" si="3"/>
        <v>0</v>
      </c>
      <c r="CQ54" s="21">
        <f t="shared" si="2"/>
        <v>0</v>
      </c>
      <c r="CR54" s="21">
        <f t="shared" si="7"/>
        <v>0</v>
      </c>
      <c r="CS54" s="27">
        <f t="shared" si="4"/>
        <v>0</v>
      </c>
    </row>
    <row r="55" spans="1:97" x14ac:dyDescent="0.25">
      <c r="A55" s="18">
        <v>14</v>
      </c>
      <c r="B55" s="18" t="s">
        <v>6</v>
      </c>
      <c r="C55" s="18">
        <v>1148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20"/>
      <c r="CK55" s="20"/>
      <c r="CL55" s="18" t="s">
        <v>77</v>
      </c>
      <c r="CO55" s="21">
        <f t="shared" si="3"/>
        <v>0</v>
      </c>
      <c r="CQ55" s="21">
        <f t="shared" si="2"/>
        <v>0</v>
      </c>
      <c r="CR55" s="21">
        <f t="shared" si="7"/>
        <v>0</v>
      </c>
      <c r="CS55" s="27">
        <f t="shared" si="4"/>
        <v>0</v>
      </c>
    </row>
    <row r="56" spans="1:97" x14ac:dyDescent="0.25">
      <c r="A56" s="18">
        <v>14</v>
      </c>
      <c r="B56" s="18" t="s">
        <v>9</v>
      </c>
      <c r="C56" s="18">
        <v>566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20"/>
      <c r="CK56" s="20"/>
      <c r="CL56" s="18" t="s">
        <v>77</v>
      </c>
      <c r="CO56" s="21">
        <f t="shared" si="3"/>
        <v>0</v>
      </c>
      <c r="CQ56" s="21">
        <f t="shared" si="2"/>
        <v>0</v>
      </c>
      <c r="CR56" s="21">
        <f t="shared" si="7"/>
        <v>0</v>
      </c>
      <c r="CS56" s="27">
        <f t="shared" si="4"/>
        <v>0</v>
      </c>
    </row>
    <row r="57" spans="1:97" x14ac:dyDescent="0.25">
      <c r="A57" s="18">
        <v>14</v>
      </c>
      <c r="B57" s="18" t="s">
        <v>7</v>
      </c>
      <c r="C57" s="18">
        <v>1904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>
        <v>1904</v>
      </c>
      <c r="Q57" s="18">
        <v>1904</v>
      </c>
      <c r="R57" s="18">
        <v>533</v>
      </c>
      <c r="S57" s="18">
        <v>1014832</v>
      </c>
      <c r="T57" s="18">
        <v>592</v>
      </c>
      <c r="U57" s="18">
        <v>1127168</v>
      </c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20">
        <f>MIN(F57,R57,X57,AD57,AJ57,AP57,AV57,BB57,BH57,BN57,BT57,BZ57,CF57,L57)</f>
        <v>533</v>
      </c>
      <c r="CK57" s="20">
        <f>MIN(H57,T57,Z57,AF57,AL57,AR57,AX57,BD57,BJ57,BP57,BV57,CB57,CH57,N57)</f>
        <v>592</v>
      </c>
      <c r="CL57" s="18" t="s">
        <v>76</v>
      </c>
      <c r="CO57" s="21">
        <f t="shared" si="3"/>
        <v>1014832</v>
      </c>
      <c r="CQ57" s="21">
        <f t="shared" si="2"/>
        <v>1127168</v>
      </c>
      <c r="CR57" s="21">
        <f t="shared" si="7"/>
        <v>1127168</v>
      </c>
      <c r="CS57" s="27">
        <f t="shared" si="4"/>
        <v>0</v>
      </c>
    </row>
    <row r="58" spans="1:97" x14ac:dyDescent="0.25">
      <c r="A58" s="18">
        <v>14</v>
      </c>
      <c r="B58" s="18" t="s">
        <v>8</v>
      </c>
      <c r="C58" s="18">
        <v>679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20"/>
      <c r="CK58" s="20"/>
      <c r="CL58" s="18" t="s">
        <v>77</v>
      </c>
      <c r="CO58" s="21">
        <f t="shared" si="3"/>
        <v>0</v>
      </c>
      <c r="CQ58" s="21">
        <f t="shared" si="2"/>
        <v>0</v>
      </c>
      <c r="CR58" s="21">
        <f t="shared" si="7"/>
        <v>0</v>
      </c>
      <c r="CS58" s="27">
        <f t="shared" si="4"/>
        <v>0</v>
      </c>
    </row>
    <row r="59" spans="1:97" x14ac:dyDescent="0.25">
      <c r="A59" s="18">
        <v>15</v>
      </c>
      <c r="B59" s="18" t="s">
        <v>6</v>
      </c>
      <c r="C59" s="18">
        <v>911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>
        <v>911</v>
      </c>
      <c r="BA59" s="18">
        <v>911</v>
      </c>
      <c r="BB59" s="18">
        <v>1199</v>
      </c>
      <c r="BC59" s="18">
        <v>1092289</v>
      </c>
      <c r="BD59" s="18">
        <v>1299</v>
      </c>
      <c r="BE59" s="18">
        <v>1183389</v>
      </c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20">
        <f t="shared" ref="CJ59:CJ88" si="8">MIN(F59,R59,X59,AD59,AJ59,AP59,AV59,BB59,BH59,BN59,BT59,BZ59,CF59,L59)</f>
        <v>1199</v>
      </c>
      <c r="CK59" s="20">
        <f t="shared" ref="CK59:CK88" si="9">MIN(H59,T59,Z59,AF59,AL59,AR59,AX59,BD59,BJ59,BP59,BV59,CB59,CH59,N59)</f>
        <v>1299</v>
      </c>
      <c r="CL59" s="18" t="s">
        <v>78</v>
      </c>
      <c r="CO59" s="21">
        <f t="shared" si="3"/>
        <v>1092289</v>
      </c>
      <c r="CQ59" s="21">
        <f t="shared" si="2"/>
        <v>1183389</v>
      </c>
      <c r="CR59" s="21">
        <f t="shared" si="7"/>
        <v>1183389</v>
      </c>
      <c r="CS59" s="27">
        <f t="shared" si="4"/>
        <v>0</v>
      </c>
    </row>
    <row r="60" spans="1:97" x14ac:dyDescent="0.25">
      <c r="A60" s="18">
        <v>15</v>
      </c>
      <c r="B60" s="18" t="s">
        <v>9</v>
      </c>
      <c r="C60" s="18">
        <v>449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>
        <v>449</v>
      </c>
      <c r="BA60" s="18">
        <v>449</v>
      </c>
      <c r="BB60" s="18">
        <v>1299</v>
      </c>
      <c r="BC60" s="18">
        <v>583251</v>
      </c>
      <c r="BD60" s="18">
        <v>1399</v>
      </c>
      <c r="BE60" s="18">
        <v>628151</v>
      </c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20">
        <f t="shared" si="8"/>
        <v>1299</v>
      </c>
      <c r="CK60" s="20">
        <f t="shared" si="9"/>
        <v>1399</v>
      </c>
      <c r="CL60" s="18" t="s">
        <v>78</v>
      </c>
      <c r="CO60" s="21">
        <f t="shared" si="3"/>
        <v>583251</v>
      </c>
      <c r="CQ60" s="21">
        <f t="shared" si="2"/>
        <v>628151</v>
      </c>
      <c r="CR60" s="21">
        <f t="shared" si="7"/>
        <v>628151</v>
      </c>
      <c r="CS60" s="27">
        <f t="shared" si="4"/>
        <v>0</v>
      </c>
    </row>
    <row r="61" spans="1:97" x14ac:dyDescent="0.25">
      <c r="A61" s="18">
        <v>15</v>
      </c>
      <c r="B61" s="18" t="s">
        <v>7</v>
      </c>
      <c r="C61" s="18">
        <v>1510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>
        <v>1510</v>
      </c>
      <c r="Q61" s="18">
        <v>1510</v>
      </c>
      <c r="R61" s="18">
        <v>533</v>
      </c>
      <c r="S61" s="18">
        <v>804830</v>
      </c>
      <c r="T61" s="18">
        <v>592</v>
      </c>
      <c r="U61" s="18">
        <v>893920</v>
      </c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>
        <v>1510</v>
      </c>
      <c r="BA61" s="18">
        <v>1510</v>
      </c>
      <c r="BB61" s="18">
        <v>450</v>
      </c>
      <c r="BC61" s="18">
        <v>679500</v>
      </c>
      <c r="BD61" s="18">
        <v>500</v>
      </c>
      <c r="BE61" s="18">
        <v>755000</v>
      </c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20">
        <f t="shared" si="8"/>
        <v>450</v>
      </c>
      <c r="CK61" s="20">
        <f t="shared" si="9"/>
        <v>500</v>
      </c>
      <c r="CL61" s="18" t="s">
        <v>78</v>
      </c>
      <c r="CO61" s="21">
        <f t="shared" si="3"/>
        <v>679500</v>
      </c>
      <c r="CQ61" s="21">
        <f t="shared" si="2"/>
        <v>755000</v>
      </c>
      <c r="CR61" s="21">
        <f t="shared" si="7"/>
        <v>755000</v>
      </c>
      <c r="CS61" s="27">
        <f t="shared" si="4"/>
        <v>0</v>
      </c>
    </row>
    <row r="62" spans="1:97" x14ac:dyDescent="0.25">
      <c r="A62" s="18">
        <v>15</v>
      </c>
      <c r="B62" s="18" t="s">
        <v>8</v>
      </c>
      <c r="C62" s="18">
        <v>538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>
        <v>538</v>
      </c>
      <c r="BA62" s="18">
        <v>538</v>
      </c>
      <c r="BB62" s="18">
        <v>1399</v>
      </c>
      <c r="BC62" s="18">
        <v>752662</v>
      </c>
      <c r="BD62" s="18">
        <v>1499</v>
      </c>
      <c r="BE62" s="18">
        <v>806462</v>
      </c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20">
        <f t="shared" si="8"/>
        <v>1399</v>
      </c>
      <c r="CK62" s="20">
        <f t="shared" si="9"/>
        <v>1499</v>
      </c>
      <c r="CL62" s="18" t="s">
        <v>78</v>
      </c>
      <c r="CO62" s="21">
        <f t="shared" si="3"/>
        <v>752662</v>
      </c>
      <c r="CQ62" s="21">
        <f t="shared" si="2"/>
        <v>806462</v>
      </c>
      <c r="CR62" s="21">
        <f t="shared" si="7"/>
        <v>806462</v>
      </c>
      <c r="CS62" s="27">
        <f t="shared" si="4"/>
        <v>0</v>
      </c>
    </row>
    <row r="63" spans="1:97" x14ac:dyDescent="0.25">
      <c r="A63" s="18">
        <v>16</v>
      </c>
      <c r="B63" s="18" t="s">
        <v>24</v>
      </c>
      <c r="C63" s="18">
        <v>14021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>
        <v>14021</v>
      </c>
      <c r="BS63" s="18">
        <v>14021</v>
      </c>
      <c r="BT63" s="18">
        <v>330</v>
      </c>
      <c r="BU63" s="18">
        <v>4626930</v>
      </c>
      <c r="BV63" s="18">
        <v>350</v>
      </c>
      <c r="BW63" s="18">
        <v>4907350</v>
      </c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20">
        <f t="shared" si="8"/>
        <v>330</v>
      </c>
      <c r="CK63" s="20">
        <f t="shared" si="9"/>
        <v>350</v>
      </c>
      <c r="CL63" s="18" t="s">
        <v>79</v>
      </c>
      <c r="CO63" s="21">
        <f t="shared" si="3"/>
        <v>4626930</v>
      </c>
      <c r="CQ63" s="21">
        <f t="shared" si="2"/>
        <v>4907350</v>
      </c>
      <c r="CR63" s="21">
        <f t="shared" si="7"/>
        <v>4907350</v>
      </c>
      <c r="CS63" s="27">
        <f t="shared" si="4"/>
        <v>0</v>
      </c>
    </row>
    <row r="64" spans="1:97" x14ac:dyDescent="0.25">
      <c r="A64" s="18">
        <v>16</v>
      </c>
      <c r="B64" s="18" t="s">
        <v>25</v>
      </c>
      <c r="C64" s="18">
        <v>341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>
        <v>341</v>
      </c>
      <c r="BS64" s="18">
        <v>341</v>
      </c>
      <c r="BT64" s="18">
        <v>330</v>
      </c>
      <c r="BU64" s="18">
        <v>112530</v>
      </c>
      <c r="BV64" s="18">
        <v>350</v>
      </c>
      <c r="BW64" s="18">
        <v>119350</v>
      </c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20">
        <f t="shared" si="8"/>
        <v>330</v>
      </c>
      <c r="CK64" s="20">
        <f t="shared" si="9"/>
        <v>350</v>
      </c>
      <c r="CL64" s="18" t="s">
        <v>79</v>
      </c>
      <c r="CO64" s="21">
        <f t="shared" si="3"/>
        <v>112530</v>
      </c>
      <c r="CQ64" s="21">
        <f t="shared" si="2"/>
        <v>119350</v>
      </c>
      <c r="CR64" s="21">
        <f t="shared" si="7"/>
        <v>119350</v>
      </c>
      <c r="CS64" s="27">
        <f t="shared" si="4"/>
        <v>0</v>
      </c>
    </row>
    <row r="65" spans="1:97" x14ac:dyDescent="0.25">
      <c r="A65" s="18">
        <v>17</v>
      </c>
      <c r="B65" s="18" t="s">
        <v>24</v>
      </c>
      <c r="C65" s="18">
        <v>1380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>
        <v>1380</v>
      </c>
      <c r="BS65" s="18">
        <v>1380</v>
      </c>
      <c r="BT65" s="18">
        <v>330</v>
      </c>
      <c r="BU65" s="18">
        <v>455400</v>
      </c>
      <c r="BV65" s="18">
        <v>350</v>
      </c>
      <c r="BW65" s="18">
        <v>483000</v>
      </c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20">
        <f t="shared" si="8"/>
        <v>330</v>
      </c>
      <c r="CK65" s="20">
        <f t="shared" si="9"/>
        <v>350</v>
      </c>
      <c r="CL65" s="18" t="s">
        <v>79</v>
      </c>
      <c r="CO65" s="21">
        <f t="shared" si="3"/>
        <v>455400</v>
      </c>
      <c r="CQ65" s="21">
        <f t="shared" si="2"/>
        <v>483000</v>
      </c>
      <c r="CR65" s="21">
        <f t="shared" si="7"/>
        <v>483000</v>
      </c>
      <c r="CS65" s="27">
        <f t="shared" si="4"/>
        <v>0</v>
      </c>
    </row>
    <row r="66" spans="1:97" x14ac:dyDescent="0.25">
      <c r="A66" s="18">
        <v>17</v>
      </c>
      <c r="B66" s="18" t="s">
        <v>25</v>
      </c>
      <c r="C66" s="18">
        <v>39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>
        <v>39</v>
      </c>
      <c r="BS66" s="18">
        <v>39</v>
      </c>
      <c r="BT66" s="18">
        <v>330</v>
      </c>
      <c r="BU66" s="18">
        <v>12870</v>
      </c>
      <c r="BV66" s="18">
        <v>350</v>
      </c>
      <c r="BW66" s="18">
        <v>13650</v>
      </c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20">
        <f t="shared" si="8"/>
        <v>330</v>
      </c>
      <c r="CK66" s="20">
        <f t="shared" si="9"/>
        <v>350</v>
      </c>
      <c r="CL66" s="18" t="s">
        <v>79</v>
      </c>
      <c r="CO66" s="21">
        <f t="shared" si="3"/>
        <v>12870</v>
      </c>
      <c r="CQ66" s="21">
        <f t="shared" si="2"/>
        <v>13650</v>
      </c>
      <c r="CR66" s="21">
        <f t="shared" si="7"/>
        <v>13650</v>
      </c>
      <c r="CS66" s="27">
        <f t="shared" si="4"/>
        <v>0</v>
      </c>
    </row>
    <row r="67" spans="1:97" x14ac:dyDescent="0.25">
      <c r="A67" s="18">
        <v>18</v>
      </c>
      <c r="B67" s="18" t="s">
        <v>24</v>
      </c>
      <c r="C67" s="18">
        <v>916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>
        <v>916</v>
      </c>
      <c r="BS67" s="18">
        <v>916</v>
      </c>
      <c r="BT67" s="18">
        <v>330</v>
      </c>
      <c r="BU67" s="18">
        <v>302280</v>
      </c>
      <c r="BV67" s="18">
        <v>350</v>
      </c>
      <c r="BW67" s="18">
        <v>320600</v>
      </c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20">
        <f t="shared" si="8"/>
        <v>330</v>
      </c>
      <c r="CK67" s="20">
        <f t="shared" si="9"/>
        <v>350</v>
      </c>
      <c r="CL67" s="18" t="s">
        <v>79</v>
      </c>
      <c r="CO67" s="21">
        <f t="shared" si="3"/>
        <v>302280</v>
      </c>
      <c r="CQ67" s="21">
        <f t="shared" ref="CQ67:CQ130" si="10">MIN(I67,O67,AA67,AG67,AM67,AS67,AY67,BE67,BK67,BQ67,BW67,CC67,CI67,U67)</f>
        <v>320600</v>
      </c>
      <c r="CR67" s="21">
        <f t="shared" si="7"/>
        <v>320600</v>
      </c>
      <c r="CS67" s="27">
        <f t="shared" si="4"/>
        <v>0</v>
      </c>
    </row>
    <row r="68" spans="1:97" x14ac:dyDescent="0.25">
      <c r="A68" s="18">
        <v>18</v>
      </c>
      <c r="B68" s="18" t="s">
        <v>25</v>
      </c>
      <c r="C68" s="18">
        <v>28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>
        <v>28</v>
      </c>
      <c r="BS68" s="18">
        <v>28</v>
      </c>
      <c r="BT68" s="18">
        <v>330</v>
      </c>
      <c r="BU68" s="18">
        <v>9240</v>
      </c>
      <c r="BV68" s="18">
        <v>350</v>
      </c>
      <c r="BW68" s="18">
        <v>9800</v>
      </c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20">
        <f t="shared" si="8"/>
        <v>330</v>
      </c>
      <c r="CK68" s="20">
        <f t="shared" si="9"/>
        <v>350</v>
      </c>
      <c r="CL68" s="18" t="s">
        <v>79</v>
      </c>
      <c r="CO68" s="21">
        <f t="shared" ref="CO68:CO131" si="11">MIN(G68,M68,Y68,AE68,AK68,AQ68,AW68,BC68,BI68,BO68,BU68,CA68,CG68,S68)</f>
        <v>9240</v>
      </c>
      <c r="CQ68" s="21">
        <f t="shared" si="10"/>
        <v>9800</v>
      </c>
      <c r="CR68" s="21">
        <f t="shared" si="7"/>
        <v>9800</v>
      </c>
      <c r="CS68" s="27">
        <f t="shared" ref="CS68:CS131" si="12">+CQ68-CR68</f>
        <v>0</v>
      </c>
    </row>
    <row r="69" spans="1:97" x14ac:dyDescent="0.25">
      <c r="A69" s="18">
        <v>19</v>
      </c>
      <c r="B69" s="18" t="s">
        <v>24</v>
      </c>
      <c r="C69" s="18">
        <v>772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>
        <v>772</v>
      </c>
      <c r="BS69" s="18">
        <v>772</v>
      </c>
      <c r="BT69" s="18">
        <v>330</v>
      </c>
      <c r="BU69" s="18">
        <v>254760</v>
      </c>
      <c r="BV69" s="18">
        <v>350</v>
      </c>
      <c r="BW69" s="18">
        <v>270200</v>
      </c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20">
        <f t="shared" si="8"/>
        <v>330</v>
      </c>
      <c r="CK69" s="20">
        <f t="shared" si="9"/>
        <v>350</v>
      </c>
      <c r="CL69" s="18" t="s">
        <v>79</v>
      </c>
      <c r="CO69" s="21">
        <f t="shared" si="11"/>
        <v>254760</v>
      </c>
      <c r="CQ69" s="21">
        <f t="shared" si="10"/>
        <v>270200</v>
      </c>
      <c r="CR69" s="21">
        <f t="shared" si="7"/>
        <v>270200</v>
      </c>
      <c r="CS69" s="27">
        <f t="shared" si="12"/>
        <v>0</v>
      </c>
    </row>
    <row r="70" spans="1:97" x14ac:dyDescent="0.25">
      <c r="A70" s="18">
        <v>19</v>
      </c>
      <c r="B70" s="18" t="s">
        <v>25</v>
      </c>
      <c r="C70" s="18">
        <v>21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>
        <v>21</v>
      </c>
      <c r="BS70" s="18">
        <v>21</v>
      </c>
      <c r="BT70" s="18">
        <v>330</v>
      </c>
      <c r="BU70" s="18">
        <v>6930</v>
      </c>
      <c r="BV70" s="18">
        <v>350</v>
      </c>
      <c r="BW70" s="18">
        <v>7350</v>
      </c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20">
        <f t="shared" si="8"/>
        <v>330</v>
      </c>
      <c r="CK70" s="20">
        <f t="shared" si="9"/>
        <v>350</v>
      </c>
      <c r="CL70" s="18" t="s">
        <v>79</v>
      </c>
      <c r="CO70" s="21">
        <f t="shared" si="11"/>
        <v>6930</v>
      </c>
      <c r="CQ70" s="21">
        <f t="shared" si="10"/>
        <v>7350</v>
      </c>
      <c r="CR70" s="21">
        <f t="shared" si="7"/>
        <v>7350</v>
      </c>
      <c r="CS70" s="27">
        <f t="shared" si="12"/>
        <v>0</v>
      </c>
    </row>
    <row r="71" spans="1:97" x14ac:dyDescent="0.25">
      <c r="A71" s="18">
        <v>20</v>
      </c>
      <c r="B71" s="18" t="s">
        <v>24</v>
      </c>
      <c r="C71" s="18">
        <v>585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>
        <v>585</v>
      </c>
      <c r="BS71" s="18">
        <v>585</v>
      </c>
      <c r="BT71" s="18">
        <v>330</v>
      </c>
      <c r="BU71" s="18">
        <v>193050</v>
      </c>
      <c r="BV71" s="18">
        <v>350</v>
      </c>
      <c r="BW71" s="18">
        <v>204750</v>
      </c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20">
        <f t="shared" si="8"/>
        <v>330</v>
      </c>
      <c r="CK71" s="20">
        <f t="shared" si="9"/>
        <v>350</v>
      </c>
      <c r="CL71" s="18" t="s">
        <v>79</v>
      </c>
      <c r="CO71" s="21">
        <f t="shared" si="11"/>
        <v>193050</v>
      </c>
      <c r="CQ71" s="21">
        <f t="shared" si="10"/>
        <v>204750</v>
      </c>
      <c r="CR71" s="21">
        <f t="shared" si="7"/>
        <v>204750</v>
      </c>
      <c r="CS71" s="27">
        <f t="shared" si="12"/>
        <v>0</v>
      </c>
    </row>
    <row r="72" spans="1:97" x14ac:dyDescent="0.25">
      <c r="A72" s="18">
        <v>20</v>
      </c>
      <c r="B72" s="18" t="s">
        <v>25</v>
      </c>
      <c r="C72" s="18">
        <v>18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>
        <v>18</v>
      </c>
      <c r="BS72" s="18">
        <v>18</v>
      </c>
      <c r="BT72" s="18">
        <v>330</v>
      </c>
      <c r="BU72" s="18">
        <v>5940</v>
      </c>
      <c r="BV72" s="18">
        <v>350</v>
      </c>
      <c r="BW72" s="18">
        <v>6300</v>
      </c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20">
        <f t="shared" si="8"/>
        <v>330</v>
      </c>
      <c r="CK72" s="20">
        <f t="shared" si="9"/>
        <v>350</v>
      </c>
      <c r="CL72" s="18" t="s">
        <v>79</v>
      </c>
      <c r="CO72" s="21">
        <f t="shared" si="11"/>
        <v>5940</v>
      </c>
      <c r="CQ72" s="21">
        <f t="shared" si="10"/>
        <v>6300</v>
      </c>
      <c r="CR72" s="21">
        <f t="shared" si="7"/>
        <v>6300</v>
      </c>
      <c r="CS72" s="27">
        <f t="shared" si="12"/>
        <v>0</v>
      </c>
    </row>
    <row r="73" spans="1:97" x14ac:dyDescent="0.25">
      <c r="A73" s="18">
        <v>21</v>
      </c>
      <c r="B73" s="18" t="s">
        <v>24</v>
      </c>
      <c r="C73" s="18">
        <v>221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>
        <v>221</v>
      </c>
      <c r="BS73" s="18">
        <v>221</v>
      </c>
      <c r="BT73" s="18">
        <v>330</v>
      </c>
      <c r="BU73" s="18">
        <v>72930</v>
      </c>
      <c r="BV73" s="18">
        <v>350</v>
      </c>
      <c r="BW73" s="18">
        <v>77350</v>
      </c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20">
        <f t="shared" si="8"/>
        <v>330</v>
      </c>
      <c r="CK73" s="20">
        <f t="shared" si="9"/>
        <v>350</v>
      </c>
      <c r="CL73" s="18" t="s">
        <v>79</v>
      </c>
      <c r="CO73" s="21">
        <f t="shared" si="11"/>
        <v>72930</v>
      </c>
      <c r="CQ73" s="21">
        <f t="shared" si="10"/>
        <v>77350</v>
      </c>
      <c r="CR73" s="21">
        <f t="shared" si="7"/>
        <v>77350</v>
      </c>
      <c r="CS73" s="27">
        <f t="shared" si="12"/>
        <v>0</v>
      </c>
    </row>
    <row r="74" spans="1:97" x14ac:dyDescent="0.25">
      <c r="A74" s="18">
        <v>21</v>
      </c>
      <c r="B74" s="18" t="s">
        <v>25</v>
      </c>
      <c r="C74" s="18">
        <v>10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>
        <v>10</v>
      </c>
      <c r="BS74" s="18">
        <v>10</v>
      </c>
      <c r="BT74" s="18">
        <v>330</v>
      </c>
      <c r="BU74" s="18">
        <v>3300</v>
      </c>
      <c r="BV74" s="18">
        <v>350</v>
      </c>
      <c r="BW74" s="18">
        <v>3500</v>
      </c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20">
        <f t="shared" si="8"/>
        <v>330</v>
      </c>
      <c r="CK74" s="20">
        <f t="shared" si="9"/>
        <v>350</v>
      </c>
      <c r="CL74" s="18" t="s">
        <v>79</v>
      </c>
      <c r="CO74" s="21">
        <f t="shared" si="11"/>
        <v>3300</v>
      </c>
      <c r="CQ74" s="21">
        <f t="shared" si="10"/>
        <v>3500</v>
      </c>
      <c r="CR74" s="21">
        <f t="shared" si="7"/>
        <v>3500</v>
      </c>
      <c r="CS74" s="27">
        <f t="shared" si="12"/>
        <v>0</v>
      </c>
    </row>
    <row r="75" spans="1:97" x14ac:dyDescent="0.25">
      <c r="A75" s="18">
        <v>22</v>
      </c>
      <c r="B75" s="18" t="s">
        <v>24</v>
      </c>
      <c r="C75" s="18">
        <v>110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>
        <v>110</v>
      </c>
      <c r="BS75" s="18">
        <v>110</v>
      </c>
      <c r="BT75" s="18">
        <v>330</v>
      </c>
      <c r="BU75" s="18">
        <v>36300</v>
      </c>
      <c r="BV75" s="18">
        <v>350</v>
      </c>
      <c r="BW75" s="18">
        <v>38500</v>
      </c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20">
        <f t="shared" si="8"/>
        <v>330</v>
      </c>
      <c r="CK75" s="20">
        <f t="shared" si="9"/>
        <v>350</v>
      </c>
      <c r="CL75" s="18" t="s">
        <v>79</v>
      </c>
      <c r="CO75" s="21">
        <f t="shared" si="11"/>
        <v>36300</v>
      </c>
      <c r="CQ75" s="21">
        <f t="shared" si="10"/>
        <v>38500</v>
      </c>
      <c r="CR75" s="21">
        <f t="shared" si="7"/>
        <v>38500</v>
      </c>
      <c r="CS75" s="27">
        <f t="shared" si="12"/>
        <v>0</v>
      </c>
    </row>
    <row r="76" spans="1:97" x14ac:dyDescent="0.25">
      <c r="A76" s="18">
        <v>22</v>
      </c>
      <c r="B76" s="18" t="s">
        <v>25</v>
      </c>
      <c r="C76" s="18">
        <v>5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>
        <v>5</v>
      </c>
      <c r="BS76" s="18">
        <v>5</v>
      </c>
      <c r="BT76" s="18">
        <v>330</v>
      </c>
      <c r="BU76" s="18">
        <v>1650</v>
      </c>
      <c r="BV76" s="18">
        <v>350</v>
      </c>
      <c r="BW76" s="18">
        <v>1750</v>
      </c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20">
        <f t="shared" si="8"/>
        <v>330</v>
      </c>
      <c r="CK76" s="20">
        <f t="shared" si="9"/>
        <v>350</v>
      </c>
      <c r="CL76" s="18" t="s">
        <v>79</v>
      </c>
      <c r="CO76" s="21">
        <f t="shared" si="11"/>
        <v>1650</v>
      </c>
      <c r="CQ76" s="21">
        <f t="shared" si="10"/>
        <v>1750</v>
      </c>
      <c r="CR76" s="21">
        <f t="shared" si="7"/>
        <v>1750</v>
      </c>
      <c r="CS76" s="27">
        <f t="shared" si="12"/>
        <v>0</v>
      </c>
    </row>
    <row r="77" spans="1:97" x14ac:dyDescent="0.25">
      <c r="A77" s="18">
        <v>23</v>
      </c>
      <c r="B77" s="18" t="s">
        <v>24</v>
      </c>
      <c r="C77" s="18">
        <v>110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>
        <v>110</v>
      </c>
      <c r="BS77" s="18">
        <v>110</v>
      </c>
      <c r="BT77" s="18">
        <v>330</v>
      </c>
      <c r="BU77" s="18">
        <v>36300</v>
      </c>
      <c r="BV77" s="18">
        <v>350</v>
      </c>
      <c r="BW77" s="18">
        <v>38500</v>
      </c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20">
        <f t="shared" si="8"/>
        <v>330</v>
      </c>
      <c r="CK77" s="20">
        <f t="shared" si="9"/>
        <v>350</v>
      </c>
      <c r="CL77" s="18" t="s">
        <v>79</v>
      </c>
      <c r="CO77" s="21">
        <f t="shared" si="11"/>
        <v>36300</v>
      </c>
      <c r="CQ77" s="21">
        <f t="shared" si="10"/>
        <v>38500</v>
      </c>
      <c r="CR77" s="21">
        <f t="shared" si="7"/>
        <v>38500</v>
      </c>
      <c r="CS77" s="27">
        <f t="shared" si="12"/>
        <v>0</v>
      </c>
    </row>
    <row r="78" spans="1:97" x14ac:dyDescent="0.25">
      <c r="A78" s="18">
        <v>23</v>
      </c>
      <c r="B78" s="18" t="s">
        <v>25</v>
      </c>
      <c r="C78" s="18">
        <v>5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>
        <v>5</v>
      </c>
      <c r="BS78" s="18">
        <v>5</v>
      </c>
      <c r="BT78" s="18">
        <v>330</v>
      </c>
      <c r="BU78" s="18">
        <v>1650</v>
      </c>
      <c r="BV78" s="18">
        <v>350</v>
      </c>
      <c r="BW78" s="18">
        <v>1750</v>
      </c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20">
        <f t="shared" si="8"/>
        <v>330</v>
      </c>
      <c r="CK78" s="20">
        <f t="shared" si="9"/>
        <v>350</v>
      </c>
      <c r="CL78" s="18" t="s">
        <v>79</v>
      </c>
      <c r="CO78" s="21">
        <f t="shared" si="11"/>
        <v>1650</v>
      </c>
      <c r="CQ78" s="21">
        <f t="shared" si="10"/>
        <v>1750</v>
      </c>
      <c r="CR78" s="21">
        <f t="shared" si="7"/>
        <v>1750</v>
      </c>
      <c r="CS78" s="27">
        <f t="shared" si="12"/>
        <v>0</v>
      </c>
    </row>
    <row r="79" spans="1:97" x14ac:dyDescent="0.25">
      <c r="A79" s="18">
        <v>24</v>
      </c>
      <c r="B79" s="18" t="s">
        <v>24</v>
      </c>
      <c r="C79" s="18">
        <v>110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>
        <v>110</v>
      </c>
      <c r="BS79" s="18">
        <v>110</v>
      </c>
      <c r="BT79" s="18">
        <v>330</v>
      </c>
      <c r="BU79" s="18">
        <v>36300</v>
      </c>
      <c r="BV79" s="18">
        <v>350</v>
      </c>
      <c r="BW79" s="18">
        <v>38500</v>
      </c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20">
        <f t="shared" si="8"/>
        <v>330</v>
      </c>
      <c r="CK79" s="20">
        <f t="shared" si="9"/>
        <v>350</v>
      </c>
      <c r="CL79" s="18" t="s">
        <v>79</v>
      </c>
      <c r="CO79" s="21">
        <f t="shared" si="11"/>
        <v>36300</v>
      </c>
      <c r="CQ79" s="21">
        <f t="shared" si="10"/>
        <v>38500</v>
      </c>
      <c r="CR79" s="21">
        <f t="shared" si="7"/>
        <v>38500</v>
      </c>
      <c r="CS79" s="27">
        <f t="shared" si="12"/>
        <v>0</v>
      </c>
    </row>
    <row r="80" spans="1:97" x14ac:dyDescent="0.25">
      <c r="A80" s="18">
        <v>24</v>
      </c>
      <c r="B80" s="18" t="s">
        <v>25</v>
      </c>
      <c r="C80" s="18">
        <v>5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>
        <v>5</v>
      </c>
      <c r="BS80" s="18">
        <v>5</v>
      </c>
      <c r="BT80" s="18">
        <v>330</v>
      </c>
      <c r="BU80" s="18">
        <v>1650</v>
      </c>
      <c r="BV80" s="18">
        <v>350</v>
      </c>
      <c r="BW80" s="18">
        <v>1750</v>
      </c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20">
        <f t="shared" si="8"/>
        <v>330</v>
      </c>
      <c r="CK80" s="20">
        <f t="shared" si="9"/>
        <v>350</v>
      </c>
      <c r="CL80" s="18" t="s">
        <v>79</v>
      </c>
      <c r="CO80" s="21">
        <f t="shared" si="11"/>
        <v>1650</v>
      </c>
      <c r="CQ80" s="21">
        <f t="shared" si="10"/>
        <v>1750</v>
      </c>
      <c r="CR80" s="21">
        <f t="shared" si="7"/>
        <v>1750</v>
      </c>
      <c r="CS80" s="27">
        <f t="shared" si="12"/>
        <v>0</v>
      </c>
    </row>
    <row r="81" spans="1:97" x14ac:dyDescent="0.25">
      <c r="A81" s="18">
        <v>25</v>
      </c>
      <c r="B81" s="18" t="s">
        <v>24</v>
      </c>
      <c r="C81" s="18">
        <v>110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>
        <v>110</v>
      </c>
      <c r="BS81" s="18">
        <v>110</v>
      </c>
      <c r="BT81" s="18">
        <v>330</v>
      </c>
      <c r="BU81" s="18">
        <v>36300</v>
      </c>
      <c r="BV81" s="18">
        <v>350</v>
      </c>
      <c r="BW81" s="18">
        <v>38500</v>
      </c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20">
        <f t="shared" si="8"/>
        <v>330</v>
      </c>
      <c r="CK81" s="20">
        <f t="shared" si="9"/>
        <v>350</v>
      </c>
      <c r="CL81" s="18" t="s">
        <v>79</v>
      </c>
      <c r="CO81" s="21">
        <f t="shared" si="11"/>
        <v>36300</v>
      </c>
      <c r="CQ81" s="21">
        <f t="shared" si="10"/>
        <v>38500</v>
      </c>
      <c r="CR81" s="21">
        <f t="shared" si="7"/>
        <v>38500</v>
      </c>
      <c r="CS81" s="27">
        <f t="shared" si="12"/>
        <v>0</v>
      </c>
    </row>
    <row r="82" spans="1:97" x14ac:dyDescent="0.25">
      <c r="A82" s="18">
        <v>25</v>
      </c>
      <c r="B82" s="18" t="s">
        <v>25</v>
      </c>
      <c r="C82" s="18">
        <v>5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>
        <v>5</v>
      </c>
      <c r="BS82" s="18">
        <v>5</v>
      </c>
      <c r="BT82" s="18">
        <v>330</v>
      </c>
      <c r="BU82" s="18">
        <v>1650</v>
      </c>
      <c r="BV82" s="18">
        <v>350</v>
      </c>
      <c r="BW82" s="18">
        <v>1750</v>
      </c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20">
        <f t="shared" si="8"/>
        <v>330</v>
      </c>
      <c r="CK82" s="20">
        <f t="shared" si="9"/>
        <v>350</v>
      </c>
      <c r="CL82" s="18" t="s">
        <v>79</v>
      </c>
      <c r="CO82" s="21">
        <f t="shared" si="11"/>
        <v>1650</v>
      </c>
      <c r="CQ82" s="21">
        <f t="shared" si="10"/>
        <v>1750</v>
      </c>
      <c r="CR82" s="21">
        <f t="shared" si="7"/>
        <v>1750</v>
      </c>
      <c r="CS82" s="27">
        <f t="shared" si="12"/>
        <v>0</v>
      </c>
    </row>
    <row r="83" spans="1:97" x14ac:dyDescent="0.25">
      <c r="A83" s="18">
        <v>26</v>
      </c>
      <c r="B83" s="18" t="s">
        <v>24</v>
      </c>
      <c r="C83" s="18">
        <v>13624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>
        <v>13624</v>
      </c>
      <c r="AU83" s="18">
        <v>13624</v>
      </c>
      <c r="AV83" s="18">
        <v>240</v>
      </c>
      <c r="AW83" s="18">
        <v>3269760</v>
      </c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>
        <v>13624</v>
      </c>
      <c r="BY83" s="18">
        <v>13624</v>
      </c>
      <c r="BZ83" s="18">
        <v>267</v>
      </c>
      <c r="CA83" s="18">
        <v>3637608</v>
      </c>
      <c r="CB83" s="18">
        <v>333.75</v>
      </c>
      <c r="CC83" s="18">
        <v>4547010</v>
      </c>
      <c r="CD83" s="18"/>
      <c r="CE83" s="18"/>
      <c r="CF83" s="18"/>
      <c r="CG83" s="18"/>
      <c r="CH83" s="18"/>
      <c r="CI83" s="18"/>
      <c r="CJ83" s="20">
        <f t="shared" si="8"/>
        <v>240</v>
      </c>
      <c r="CK83" s="20">
        <f t="shared" si="9"/>
        <v>333.75</v>
      </c>
      <c r="CL83" s="18" t="s">
        <v>71</v>
      </c>
      <c r="CM83" t="s">
        <v>80</v>
      </c>
      <c r="CO83" s="21">
        <f t="shared" si="11"/>
        <v>3269760</v>
      </c>
      <c r="CQ83" s="21">
        <f t="shared" si="10"/>
        <v>4547010</v>
      </c>
      <c r="CR83" s="21">
        <f t="shared" si="7"/>
        <v>4547010</v>
      </c>
      <c r="CS83" s="27">
        <f t="shared" si="12"/>
        <v>0</v>
      </c>
    </row>
    <row r="84" spans="1:97" x14ac:dyDescent="0.25">
      <c r="A84" s="18">
        <v>26</v>
      </c>
      <c r="B84" s="18" t="s">
        <v>25</v>
      </c>
      <c r="C84" s="18">
        <v>331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>
        <v>331</v>
      </c>
      <c r="AU84" s="18">
        <v>331</v>
      </c>
      <c r="AV84" s="18">
        <v>280</v>
      </c>
      <c r="AW84" s="18">
        <v>92680</v>
      </c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>
        <v>331</v>
      </c>
      <c r="BY84" s="18">
        <v>331</v>
      </c>
      <c r="BZ84" s="18">
        <v>300</v>
      </c>
      <c r="CA84" s="18">
        <v>99300</v>
      </c>
      <c r="CB84" s="18">
        <v>375</v>
      </c>
      <c r="CC84" s="18">
        <v>124125</v>
      </c>
      <c r="CD84" s="18"/>
      <c r="CE84" s="18"/>
      <c r="CF84" s="18"/>
      <c r="CG84" s="18"/>
      <c r="CH84" s="18"/>
      <c r="CI84" s="18"/>
      <c r="CJ84" s="20">
        <f t="shared" si="8"/>
        <v>280</v>
      </c>
      <c r="CK84" s="20">
        <f t="shared" si="9"/>
        <v>375</v>
      </c>
      <c r="CL84" s="18" t="s">
        <v>71</v>
      </c>
      <c r="CM84" t="s">
        <v>80</v>
      </c>
      <c r="CO84" s="21">
        <f t="shared" si="11"/>
        <v>92680</v>
      </c>
      <c r="CQ84" s="21">
        <f t="shared" si="10"/>
        <v>124125</v>
      </c>
      <c r="CR84" s="21">
        <f t="shared" si="7"/>
        <v>124125</v>
      </c>
      <c r="CS84" s="27">
        <f t="shared" si="12"/>
        <v>0</v>
      </c>
    </row>
    <row r="85" spans="1:97" x14ac:dyDescent="0.25">
      <c r="A85" s="18">
        <v>27</v>
      </c>
      <c r="B85" s="18" t="s">
        <v>24</v>
      </c>
      <c r="C85" s="18">
        <v>3246</v>
      </c>
      <c r="D85" s="18"/>
      <c r="E85" s="18"/>
      <c r="F85" s="18"/>
      <c r="G85" s="18"/>
      <c r="H85" s="18"/>
      <c r="I85" s="18"/>
      <c r="J85" s="18">
        <v>3246</v>
      </c>
      <c r="K85" s="18">
        <v>3246</v>
      </c>
      <c r="L85" s="18">
        <v>360</v>
      </c>
      <c r="M85" s="18">
        <v>1168560</v>
      </c>
      <c r="N85" s="18">
        <v>360</v>
      </c>
      <c r="O85" s="18">
        <v>0</v>
      </c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20">
        <f t="shared" si="8"/>
        <v>360</v>
      </c>
      <c r="CK85" s="20">
        <f t="shared" si="9"/>
        <v>360</v>
      </c>
      <c r="CL85" s="18" t="s">
        <v>77</v>
      </c>
      <c r="CM85" t="s">
        <v>81</v>
      </c>
      <c r="CO85" s="21">
        <f t="shared" si="11"/>
        <v>1168560</v>
      </c>
      <c r="CQ85" s="21">
        <f t="shared" si="10"/>
        <v>0</v>
      </c>
      <c r="CR85" s="21"/>
      <c r="CS85" s="27">
        <f t="shared" si="12"/>
        <v>0</v>
      </c>
    </row>
    <row r="86" spans="1:97" x14ac:dyDescent="0.25">
      <c r="A86" s="18">
        <v>27</v>
      </c>
      <c r="B86" s="18" t="s">
        <v>25</v>
      </c>
      <c r="C86" s="18">
        <v>84</v>
      </c>
      <c r="D86" s="18"/>
      <c r="E86" s="18"/>
      <c r="F86" s="18"/>
      <c r="G86" s="18"/>
      <c r="H86" s="18"/>
      <c r="I86" s="18"/>
      <c r="J86" s="18">
        <v>84</v>
      </c>
      <c r="K86" s="18">
        <v>84</v>
      </c>
      <c r="L86" s="18">
        <v>360</v>
      </c>
      <c r="M86" s="18">
        <v>30240</v>
      </c>
      <c r="N86" s="18">
        <v>360</v>
      </c>
      <c r="O86" s="18">
        <v>0</v>
      </c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20">
        <f t="shared" si="8"/>
        <v>360</v>
      </c>
      <c r="CK86" s="20">
        <f t="shared" si="9"/>
        <v>360</v>
      </c>
      <c r="CL86" s="18" t="s">
        <v>77</v>
      </c>
      <c r="CM86" t="s">
        <v>81</v>
      </c>
      <c r="CO86" s="21">
        <f t="shared" si="11"/>
        <v>30240</v>
      </c>
      <c r="CQ86" s="21">
        <f t="shared" si="10"/>
        <v>0</v>
      </c>
      <c r="CR86" s="21"/>
      <c r="CS86" s="27">
        <f t="shared" si="12"/>
        <v>0</v>
      </c>
    </row>
    <row r="87" spans="1:97" x14ac:dyDescent="0.25">
      <c r="A87" s="18">
        <v>28</v>
      </c>
      <c r="B87" s="18" t="s">
        <v>24</v>
      </c>
      <c r="C87" s="18">
        <v>3135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>
        <v>3135</v>
      </c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20">
        <f t="shared" si="8"/>
        <v>0</v>
      </c>
      <c r="CK87" s="20">
        <f t="shared" si="9"/>
        <v>0</v>
      </c>
      <c r="CL87" s="18" t="s">
        <v>75</v>
      </c>
      <c r="CO87" s="21">
        <f t="shared" si="11"/>
        <v>0</v>
      </c>
      <c r="CQ87" s="21">
        <f t="shared" si="10"/>
        <v>0</v>
      </c>
      <c r="CR87" s="21">
        <f t="shared" ref="CR87:CR92" si="13">+C87*CK87</f>
        <v>0</v>
      </c>
      <c r="CS87" s="27">
        <f t="shared" si="12"/>
        <v>0</v>
      </c>
    </row>
    <row r="88" spans="1:97" x14ac:dyDescent="0.25">
      <c r="A88" s="18">
        <v>28</v>
      </c>
      <c r="B88" s="18" t="s">
        <v>25</v>
      </c>
      <c r="C88" s="18">
        <v>77</v>
      </c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>
        <v>77</v>
      </c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20">
        <f t="shared" si="8"/>
        <v>0</v>
      </c>
      <c r="CK88" s="20">
        <f t="shared" si="9"/>
        <v>0</v>
      </c>
      <c r="CL88" s="18" t="s">
        <v>75</v>
      </c>
      <c r="CO88" s="21">
        <f t="shared" si="11"/>
        <v>0</v>
      </c>
      <c r="CQ88" s="21">
        <f t="shared" si="10"/>
        <v>0</v>
      </c>
      <c r="CR88" s="21">
        <f t="shared" si="13"/>
        <v>0</v>
      </c>
      <c r="CS88" s="27">
        <f t="shared" si="12"/>
        <v>0</v>
      </c>
    </row>
    <row r="89" spans="1:97" x14ac:dyDescent="0.25">
      <c r="A89" s="18">
        <v>29</v>
      </c>
      <c r="B89" s="18" t="s">
        <v>24</v>
      </c>
      <c r="C89" s="23">
        <v>2926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20"/>
      <c r="CK89" s="20"/>
      <c r="CL89" s="18" t="s">
        <v>77</v>
      </c>
      <c r="CO89" s="21">
        <f t="shared" si="11"/>
        <v>0</v>
      </c>
      <c r="CQ89" s="21">
        <f t="shared" si="10"/>
        <v>0</v>
      </c>
      <c r="CR89" s="21">
        <f t="shared" si="13"/>
        <v>0</v>
      </c>
      <c r="CS89" s="27">
        <f t="shared" si="12"/>
        <v>0</v>
      </c>
    </row>
    <row r="90" spans="1:97" ht="15.75" thickBot="1" x14ac:dyDescent="0.3">
      <c r="A90" s="18">
        <v>29</v>
      </c>
      <c r="B90" s="18" t="s">
        <v>25</v>
      </c>
      <c r="C90" s="26">
        <v>75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20"/>
      <c r="CK90" s="20"/>
      <c r="CL90" s="18" t="s">
        <v>77</v>
      </c>
      <c r="CO90" s="21">
        <f t="shared" si="11"/>
        <v>0</v>
      </c>
      <c r="CQ90" s="21">
        <f t="shared" si="10"/>
        <v>0</v>
      </c>
      <c r="CR90" s="21">
        <f t="shared" si="13"/>
        <v>0</v>
      </c>
      <c r="CS90" s="27">
        <f t="shared" si="12"/>
        <v>0</v>
      </c>
    </row>
    <row r="91" spans="1:97" x14ac:dyDescent="0.25">
      <c r="A91" s="18">
        <v>30</v>
      </c>
      <c r="B91" s="18" t="s">
        <v>24</v>
      </c>
      <c r="C91" s="23">
        <v>2308</v>
      </c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>
        <v>2308</v>
      </c>
      <c r="AO91" s="18">
        <v>2308</v>
      </c>
      <c r="AP91" s="18">
        <v>396</v>
      </c>
      <c r="AQ91" s="18">
        <v>913968</v>
      </c>
      <c r="AR91" s="18">
        <v>400</v>
      </c>
      <c r="AS91" s="18">
        <v>923200</v>
      </c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20">
        <f t="shared" ref="CJ91:CJ122" si="14">MIN(F91,R91,X91,AD91,AJ91,AP91,AV91,BB91,BH91,BN91,BT91,BZ91,CF91,L91)</f>
        <v>396</v>
      </c>
      <c r="CK91" s="20">
        <f t="shared" ref="CK91:CK122" si="15">MIN(H91,T91,Z91,AF91,AL91,AR91,AX91,BD91,BJ91,BP91,BV91,CB91,CH91,N91)</f>
        <v>400</v>
      </c>
      <c r="CL91" s="18" t="s">
        <v>54</v>
      </c>
      <c r="CO91" s="21">
        <f t="shared" si="11"/>
        <v>913968</v>
      </c>
      <c r="CQ91" s="21">
        <f t="shared" si="10"/>
        <v>923200</v>
      </c>
      <c r="CR91" s="21">
        <f t="shared" si="13"/>
        <v>923200</v>
      </c>
      <c r="CS91" s="27">
        <f t="shared" si="12"/>
        <v>0</v>
      </c>
    </row>
    <row r="92" spans="1:97" ht="15.75" thickBot="1" x14ac:dyDescent="0.3">
      <c r="A92" s="18">
        <v>30</v>
      </c>
      <c r="B92" s="18" t="s">
        <v>25</v>
      </c>
      <c r="C92" s="26">
        <v>60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>
        <v>60</v>
      </c>
      <c r="AO92" s="18">
        <v>60</v>
      </c>
      <c r="AP92" s="18">
        <v>396</v>
      </c>
      <c r="AQ92" s="18">
        <v>23760</v>
      </c>
      <c r="AR92" s="18">
        <v>400</v>
      </c>
      <c r="AS92" s="18">
        <v>24000</v>
      </c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20">
        <f t="shared" si="14"/>
        <v>396</v>
      </c>
      <c r="CK92" s="20">
        <f t="shared" si="15"/>
        <v>400</v>
      </c>
      <c r="CL92" s="18" t="s">
        <v>54</v>
      </c>
      <c r="CO92" s="21">
        <f t="shared" si="11"/>
        <v>23760</v>
      </c>
      <c r="CQ92" s="21">
        <f t="shared" si="10"/>
        <v>24000</v>
      </c>
      <c r="CR92" s="21">
        <f t="shared" si="13"/>
        <v>24000</v>
      </c>
      <c r="CS92" s="27">
        <f t="shared" si="12"/>
        <v>0</v>
      </c>
    </row>
    <row r="93" spans="1:97" x14ac:dyDescent="0.25">
      <c r="A93" s="18">
        <v>31</v>
      </c>
      <c r="B93" s="18" t="s">
        <v>29</v>
      </c>
      <c r="C93" s="18">
        <v>2636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>
        <v>2636</v>
      </c>
      <c r="Q93" s="18">
        <v>2636</v>
      </c>
      <c r="R93" s="18">
        <v>230</v>
      </c>
      <c r="S93" s="18">
        <v>606280</v>
      </c>
      <c r="T93" s="18">
        <v>255</v>
      </c>
      <c r="U93" s="18">
        <v>672180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20">
        <f t="shared" si="14"/>
        <v>230</v>
      </c>
      <c r="CK93" s="20">
        <f t="shared" si="15"/>
        <v>255</v>
      </c>
      <c r="CL93" s="18" t="s">
        <v>69</v>
      </c>
      <c r="CO93" s="21">
        <f t="shared" si="11"/>
        <v>606280</v>
      </c>
      <c r="CQ93" s="21">
        <f t="shared" si="10"/>
        <v>672180</v>
      </c>
      <c r="CR93" s="21">
        <f>+CQ93</f>
        <v>672180</v>
      </c>
      <c r="CS93" s="27">
        <f t="shared" si="12"/>
        <v>0</v>
      </c>
    </row>
    <row r="94" spans="1:97" x14ac:dyDescent="0.25">
      <c r="A94" s="18">
        <v>31</v>
      </c>
      <c r="B94" s="18" t="s">
        <v>36</v>
      </c>
      <c r="C94" s="18">
        <v>4258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>
        <v>4258</v>
      </c>
      <c r="Q94" s="18">
        <v>4258</v>
      </c>
      <c r="R94" s="18">
        <v>26</v>
      </c>
      <c r="S94" s="18">
        <v>110708</v>
      </c>
      <c r="T94" s="18">
        <v>28</v>
      </c>
      <c r="U94" s="18">
        <v>119224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20">
        <f t="shared" si="14"/>
        <v>26</v>
      </c>
      <c r="CK94" s="20">
        <f t="shared" si="15"/>
        <v>28</v>
      </c>
      <c r="CL94" s="18" t="s">
        <v>76</v>
      </c>
      <c r="CO94" s="21">
        <f t="shared" si="11"/>
        <v>110708</v>
      </c>
      <c r="CQ94" s="21">
        <f t="shared" si="10"/>
        <v>119224</v>
      </c>
      <c r="CR94" s="21">
        <f>+C94*CK94</f>
        <v>119224</v>
      </c>
      <c r="CS94" s="27">
        <f t="shared" si="12"/>
        <v>0</v>
      </c>
    </row>
    <row r="95" spans="1:97" x14ac:dyDescent="0.25">
      <c r="A95" s="18">
        <v>31</v>
      </c>
      <c r="B95" s="18" t="s">
        <v>33</v>
      </c>
      <c r="C95" s="18">
        <v>432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>
        <v>432</v>
      </c>
      <c r="Q95" s="18">
        <v>432</v>
      </c>
      <c r="R95" s="18">
        <v>405</v>
      </c>
      <c r="S95" s="18">
        <v>174960</v>
      </c>
      <c r="T95" s="18">
        <v>450</v>
      </c>
      <c r="U95" s="18">
        <v>194400</v>
      </c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20">
        <f t="shared" si="14"/>
        <v>405</v>
      </c>
      <c r="CK95" s="20">
        <f t="shared" si="15"/>
        <v>450</v>
      </c>
      <c r="CL95" s="18" t="s">
        <v>82</v>
      </c>
      <c r="CO95" s="21">
        <f t="shared" si="11"/>
        <v>174960</v>
      </c>
      <c r="CQ95" s="21">
        <f t="shared" si="10"/>
        <v>194400</v>
      </c>
      <c r="CR95" s="21">
        <f>+C95*CK95</f>
        <v>194400</v>
      </c>
      <c r="CS95" s="27">
        <f t="shared" si="12"/>
        <v>0</v>
      </c>
    </row>
    <row r="96" spans="1:97" x14ac:dyDescent="0.25">
      <c r="A96" s="18">
        <v>31</v>
      </c>
      <c r="B96" s="18" t="s">
        <v>37</v>
      </c>
      <c r="C96" s="18">
        <v>116840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>
        <v>116840</v>
      </c>
      <c r="Q96" s="18">
        <v>116840</v>
      </c>
      <c r="R96" s="18">
        <v>18</v>
      </c>
      <c r="S96" s="18">
        <v>2103120</v>
      </c>
      <c r="T96" s="18">
        <v>20</v>
      </c>
      <c r="U96" s="18">
        <v>2336800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20">
        <f t="shared" si="14"/>
        <v>18</v>
      </c>
      <c r="CK96" s="20">
        <f t="shared" si="15"/>
        <v>20</v>
      </c>
      <c r="CL96" s="18" t="s">
        <v>82</v>
      </c>
      <c r="CO96" s="21">
        <f t="shared" si="11"/>
        <v>2103120</v>
      </c>
      <c r="CQ96" s="21">
        <f t="shared" si="10"/>
        <v>2336800</v>
      </c>
      <c r="CR96" s="21">
        <f>+C96*CK96</f>
        <v>2336800</v>
      </c>
      <c r="CS96" s="27">
        <f t="shared" si="12"/>
        <v>0</v>
      </c>
    </row>
    <row r="97" spans="1:97" x14ac:dyDescent="0.25">
      <c r="A97" s="18">
        <v>31</v>
      </c>
      <c r="B97" s="18" t="s">
        <v>32</v>
      </c>
      <c r="C97" s="18">
        <v>11921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>
        <v>11921</v>
      </c>
      <c r="Q97" s="18">
        <v>11921</v>
      </c>
      <c r="R97" s="18">
        <v>189</v>
      </c>
      <c r="S97" s="18">
        <v>2253069</v>
      </c>
      <c r="T97" s="18">
        <v>210</v>
      </c>
      <c r="U97" s="18">
        <v>2503410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20">
        <f t="shared" si="14"/>
        <v>189</v>
      </c>
      <c r="CK97" s="20">
        <f t="shared" si="15"/>
        <v>210</v>
      </c>
      <c r="CL97" s="18" t="s">
        <v>69</v>
      </c>
      <c r="CO97" s="21">
        <f t="shared" si="11"/>
        <v>2253069</v>
      </c>
      <c r="CQ97" s="21">
        <f t="shared" si="10"/>
        <v>2503410</v>
      </c>
      <c r="CR97" s="21">
        <f>+C97*CK97</f>
        <v>2503410</v>
      </c>
      <c r="CS97" s="27">
        <f t="shared" si="12"/>
        <v>0</v>
      </c>
    </row>
    <row r="98" spans="1:97" x14ac:dyDescent="0.25">
      <c r="A98" s="18">
        <v>31</v>
      </c>
      <c r="B98" s="18" t="s">
        <v>34</v>
      </c>
      <c r="C98" s="18">
        <v>17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>
        <v>17</v>
      </c>
      <c r="Q98" s="18">
        <v>17</v>
      </c>
      <c r="R98" s="18">
        <v>333</v>
      </c>
      <c r="S98" s="18">
        <v>5661</v>
      </c>
      <c r="T98" s="18">
        <v>370</v>
      </c>
      <c r="U98" s="18">
        <v>6290</v>
      </c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20">
        <f t="shared" si="14"/>
        <v>333</v>
      </c>
      <c r="CK98" s="20">
        <f t="shared" si="15"/>
        <v>370</v>
      </c>
      <c r="CL98" s="18" t="s">
        <v>69</v>
      </c>
      <c r="CO98" s="21">
        <f t="shared" si="11"/>
        <v>5661</v>
      </c>
      <c r="CQ98" s="21">
        <f t="shared" si="10"/>
        <v>6290</v>
      </c>
      <c r="CR98" s="21">
        <f>+CQ98</f>
        <v>6290</v>
      </c>
      <c r="CS98" s="27">
        <f t="shared" si="12"/>
        <v>0</v>
      </c>
    </row>
    <row r="99" spans="1:97" x14ac:dyDescent="0.25">
      <c r="A99" s="18">
        <v>31</v>
      </c>
      <c r="B99" s="18" t="s">
        <v>31</v>
      </c>
      <c r="C99" s="18">
        <v>681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>
        <v>681</v>
      </c>
      <c r="Q99" s="18">
        <v>681</v>
      </c>
      <c r="R99" s="18">
        <v>149</v>
      </c>
      <c r="S99" s="18">
        <v>101469</v>
      </c>
      <c r="T99" s="18">
        <v>165</v>
      </c>
      <c r="U99" s="18">
        <v>112365</v>
      </c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20">
        <f t="shared" si="14"/>
        <v>149</v>
      </c>
      <c r="CK99" s="20">
        <f t="shared" si="15"/>
        <v>165</v>
      </c>
      <c r="CL99" s="18" t="s">
        <v>73</v>
      </c>
      <c r="CO99" s="21">
        <f t="shared" si="11"/>
        <v>101469</v>
      </c>
      <c r="CQ99" s="21">
        <f t="shared" si="10"/>
        <v>112365</v>
      </c>
      <c r="CR99" s="21">
        <f>+C99*CK99</f>
        <v>112365</v>
      </c>
      <c r="CS99" s="27">
        <f t="shared" si="12"/>
        <v>0</v>
      </c>
    </row>
    <row r="100" spans="1:97" x14ac:dyDescent="0.25">
      <c r="A100" s="18">
        <v>31</v>
      </c>
      <c r="B100" s="18" t="s">
        <v>30</v>
      </c>
      <c r="C100" s="18">
        <v>3354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>
        <v>3354</v>
      </c>
      <c r="Q100" s="18">
        <v>3354</v>
      </c>
      <c r="R100" s="18">
        <v>135</v>
      </c>
      <c r="S100" s="18">
        <v>452790</v>
      </c>
      <c r="T100" s="18">
        <v>150</v>
      </c>
      <c r="U100" s="18">
        <v>503100</v>
      </c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20">
        <f t="shared" si="14"/>
        <v>135</v>
      </c>
      <c r="CK100" s="20">
        <f t="shared" si="15"/>
        <v>150</v>
      </c>
      <c r="CL100" s="18" t="s">
        <v>73</v>
      </c>
      <c r="CO100" s="21">
        <f t="shared" si="11"/>
        <v>452790</v>
      </c>
      <c r="CQ100" s="21">
        <f t="shared" si="10"/>
        <v>503100</v>
      </c>
      <c r="CR100" s="21">
        <f>+C100*CK100</f>
        <v>503100</v>
      </c>
      <c r="CS100" s="27">
        <f t="shared" si="12"/>
        <v>0</v>
      </c>
    </row>
    <row r="101" spans="1:97" x14ac:dyDescent="0.25">
      <c r="A101" s="18">
        <v>31</v>
      </c>
      <c r="B101" s="18" t="s">
        <v>35</v>
      </c>
      <c r="C101" s="18">
        <v>4084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>
        <v>4084</v>
      </c>
      <c r="Q101" s="18">
        <v>4084</v>
      </c>
      <c r="R101" s="18">
        <v>225</v>
      </c>
      <c r="S101" s="18">
        <v>918900</v>
      </c>
      <c r="T101" s="18">
        <v>298</v>
      </c>
      <c r="U101" s="18">
        <v>1217032</v>
      </c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20">
        <f t="shared" si="14"/>
        <v>225</v>
      </c>
      <c r="CK101" s="20">
        <f t="shared" si="15"/>
        <v>298</v>
      </c>
      <c r="CL101" s="18" t="s">
        <v>69</v>
      </c>
      <c r="CO101" s="21">
        <f t="shared" si="11"/>
        <v>918900</v>
      </c>
      <c r="CQ101" s="21">
        <f t="shared" si="10"/>
        <v>1217032</v>
      </c>
      <c r="CR101" s="21">
        <f>+C101*CK101</f>
        <v>1217032</v>
      </c>
      <c r="CS101" s="27">
        <f t="shared" si="12"/>
        <v>0</v>
      </c>
    </row>
    <row r="102" spans="1:97" x14ac:dyDescent="0.25">
      <c r="A102" s="18">
        <v>32</v>
      </c>
      <c r="B102" s="18" t="s">
        <v>29</v>
      </c>
      <c r="C102" s="18">
        <v>302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>
        <v>302</v>
      </c>
      <c r="Q102" s="18">
        <v>302</v>
      </c>
      <c r="R102" s="18">
        <v>230</v>
      </c>
      <c r="S102" s="18">
        <v>69460</v>
      </c>
      <c r="T102" s="18">
        <v>255</v>
      </c>
      <c r="U102" s="18">
        <v>77010</v>
      </c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20">
        <f t="shared" si="14"/>
        <v>230</v>
      </c>
      <c r="CK102" s="20">
        <f t="shared" si="15"/>
        <v>255</v>
      </c>
      <c r="CL102" s="18" t="s">
        <v>69</v>
      </c>
      <c r="CO102" s="21">
        <f t="shared" si="11"/>
        <v>69460</v>
      </c>
      <c r="CQ102" s="21">
        <f t="shared" si="10"/>
        <v>77010</v>
      </c>
      <c r="CR102" s="21">
        <f>+CQ102</f>
        <v>77010</v>
      </c>
      <c r="CS102" s="27">
        <f t="shared" si="12"/>
        <v>0</v>
      </c>
    </row>
    <row r="103" spans="1:97" x14ac:dyDescent="0.25">
      <c r="A103" s="18">
        <v>32</v>
      </c>
      <c r="B103" s="18" t="s">
        <v>36</v>
      </c>
      <c r="C103" s="18">
        <v>488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>
        <v>488</v>
      </c>
      <c r="Q103" s="18">
        <v>488</v>
      </c>
      <c r="R103" s="18">
        <v>26</v>
      </c>
      <c r="S103" s="18">
        <v>12688</v>
      </c>
      <c r="T103" s="18">
        <v>28</v>
      </c>
      <c r="U103" s="18">
        <v>13664</v>
      </c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20">
        <f t="shared" si="14"/>
        <v>26</v>
      </c>
      <c r="CK103" s="20">
        <f t="shared" si="15"/>
        <v>28</v>
      </c>
      <c r="CL103" s="18" t="s">
        <v>76</v>
      </c>
      <c r="CO103" s="21">
        <f t="shared" si="11"/>
        <v>12688</v>
      </c>
      <c r="CQ103" s="21">
        <f t="shared" si="10"/>
        <v>13664</v>
      </c>
      <c r="CR103" s="21">
        <f t="shared" ref="CR103:CR109" si="16">+C103*CK103</f>
        <v>13664</v>
      </c>
      <c r="CS103" s="27">
        <f t="shared" si="12"/>
        <v>0</v>
      </c>
    </row>
    <row r="104" spans="1:97" x14ac:dyDescent="0.25">
      <c r="A104" s="18">
        <v>32</v>
      </c>
      <c r="B104" s="18" t="s">
        <v>33</v>
      </c>
      <c r="C104" s="18">
        <v>50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>
        <v>50</v>
      </c>
      <c r="Q104" s="18">
        <v>50</v>
      </c>
      <c r="R104" s="18">
        <v>405</v>
      </c>
      <c r="S104" s="18">
        <v>20250</v>
      </c>
      <c r="T104" s="18">
        <v>450</v>
      </c>
      <c r="U104" s="18">
        <v>22500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20">
        <f t="shared" si="14"/>
        <v>405</v>
      </c>
      <c r="CK104" s="20">
        <f t="shared" si="15"/>
        <v>450</v>
      </c>
      <c r="CL104" s="18" t="s">
        <v>82</v>
      </c>
      <c r="CO104" s="21">
        <f t="shared" si="11"/>
        <v>20250</v>
      </c>
      <c r="CQ104" s="21">
        <f t="shared" si="10"/>
        <v>22500</v>
      </c>
      <c r="CR104" s="21">
        <f t="shared" si="16"/>
        <v>22500</v>
      </c>
      <c r="CS104" s="27">
        <f t="shared" si="12"/>
        <v>0</v>
      </c>
    </row>
    <row r="105" spans="1:97" x14ac:dyDescent="0.25">
      <c r="A105" s="18">
        <v>32</v>
      </c>
      <c r="B105" s="18" t="s">
        <v>37</v>
      </c>
      <c r="C105" s="18">
        <v>11500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>
        <v>11500</v>
      </c>
      <c r="Q105" s="18">
        <v>11500</v>
      </c>
      <c r="R105" s="18">
        <v>18</v>
      </c>
      <c r="S105" s="18">
        <v>207000</v>
      </c>
      <c r="T105" s="18">
        <v>20</v>
      </c>
      <c r="U105" s="18">
        <v>230000</v>
      </c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20">
        <f t="shared" si="14"/>
        <v>18</v>
      </c>
      <c r="CK105" s="20">
        <f t="shared" si="15"/>
        <v>20</v>
      </c>
      <c r="CL105" s="18" t="s">
        <v>82</v>
      </c>
      <c r="CO105" s="21">
        <f t="shared" si="11"/>
        <v>207000</v>
      </c>
      <c r="CQ105" s="21">
        <f t="shared" si="10"/>
        <v>230000</v>
      </c>
      <c r="CR105" s="21">
        <f t="shared" si="16"/>
        <v>230000</v>
      </c>
      <c r="CS105" s="27">
        <f t="shared" si="12"/>
        <v>0</v>
      </c>
    </row>
    <row r="106" spans="1:97" x14ac:dyDescent="0.25">
      <c r="A106" s="18">
        <v>32</v>
      </c>
      <c r="B106" s="18" t="s">
        <v>32</v>
      </c>
      <c r="C106" s="18">
        <v>1365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>
        <v>1365</v>
      </c>
      <c r="Q106" s="18">
        <v>1365</v>
      </c>
      <c r="R106" s="18">
        <v>189</v>
      </c>
      <c r="S106" s="18">
        <v>257985</v>
      </c>
      <c r="T106" s="18">
        <v>210</v>
      </c>
      <c r="U106" s="18">
        <v>286650</v>
      </c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20">
        <f t="shared" si="14"/>
        <v>189</v>
      </c>
      <c r="CK106" s="20">
        <f t="shared" si="15"/>
        <v>210</v>
      </c>
      <c r="CL106" s="18" t="s">
        <v>69</v>
      </c>
      <c r="CO106" s="21">
        <f t="shared" si="11"/>
        <v>257985</v>
      </c>
      <c r="CQ106" s="21">
        <f t="shared" si="10"/>
        <v>286650</v>
      </c>
      <c r="CR106" s="21">
        <f t="shared" si="16"/>
        <v>286650</v>
      </c>
      <c r="CS106" s="27">
        <f t="shared" si="12"/>
        <v>0</v>
      </c>
    </row>
    <row r="107" spans="1:97" x14ac:dyDescent="0.25">
      <c r="A107" s="18">
        <v>32</v>
      </c>
      <c r="B107" s="18" t="s">
        <v>34</v>
      </c>
      <c r="C107" s="18">
        <v>2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>
        <v>2</v>
      </c>
      <c r="Q107" s="18">
        <v>2</v>
      </c>
      <c r="R107" s="18">
        <v>333</v>
      </c>
      <c r="S107" s="18">
        <v>666</v>
      </c>
      <c r="T107" s="18">
        <v>370</v>
      </c>
      <c r="U107" s="18">
        <v>740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20">
        <f t="shared" si="14"/>
        <v>333</v>
      </c>
      <c r="CK107" s="20">
        <f t="shared" si="15"/>
        <v>370</v>
      </c>
      <c r="CL107" s="18" t="s">
        <v>69</v>
      </c>
      <c r="CO107" s="21">
        <f t="shared" si="11"/>
        <v>666</v>
      </c>
      <c r="CQ107" s="21">
        <f t="shared" si="10"/>
        <v>740</v>
      </c>
      <c r="CR107" s="21">
        <f t="shared" si="16"/>
        <v>740</v>
      </c>
      <c r="CS107" s="27">
        <f t="shared" si="12"/>
        <v>0</v>
      </c>
    </row>
    <row r="108" spans="1:97" x14ac:dyDescent="0.25">
      <c r="A108" s="18">
        <v>32</v>
      </c>
      <c r="B108" s="18" t="s">
        <v>31</v>
      </c>
      <c r="C108" s="18">
        <v>78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>
        <v>78</v>
      </c>
      <c r="Q108" s="18">
        <v>78</v>
      </c>
      <c r="R108" s="18">
        <v>149</v>
      </c>
      <c r="S108" s="18">
        <v>11622</v>
      </c>
      <c r="T108" s="18">
        <v>165</v>
      </c>
      <c r="U108" s="18">
        <v>12870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20">
        <f t="shared" si="14"/>
        <v>149</v>
      </c>
      <c r="CK108" s="20">
        <f t="shared" si="15"/>
        <v>165</v>
      </c>
      <c r="CL108" s="18" t="s">
        <v>73</v>
      </c>
      <c r="CO108" s="21">
        <f t="shared" si="11"/>
        <v>11622</v>
      </c>
      <c r="CQ108" s="21">
        <f t="shared" si="10"/>
        <v>12870</v>
      </c>
      <c r="CR108" s="21">
        <f t="shared" si="16"/>
        <v>12870</v>
      </c>
      <c r="CS108" s="27">
        <f t="shared" si="12"/>
        <v>0</v>
      </c>
    </row>
    <row r="109" spans="1:97" x14ac:dyDescent="0.25">
      <c r="A109" s="18">
        <v>32</v>
      </c>
      <c r="B109" s="18" t="s">
        <v>30</v>
      </c>
      <c r="C109" s="18">
        <v>384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>
        <v>384</v>
      </c>
      <c r="Q109" s="18">
        <v>384</v>
      </c>
      <c r="R109" s="18">
        <v>135</v>
      </c>
      <c r="S109" s="18">
        <v>51840</v>
      </c>
      <c r="T109" s="18">
        <v>150</v>
      </c>
      <c r="U109" s="18">
        <v>57600</v>
      </c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20">
        <f t="shared" si="14"/>
        <v>135</v>
      </c>
      <c r="CK109" s="20">
        <f t="shared" si="15"/>
        <v>150</v>
      </c>
      <c r="CL109" s="18" t="s">
        <v>73</v>
      </c>
      <c r="CO109" s="21">
        <f t="shared" si="11"/>
        <v>51840</v>
      </c>
      <c r="CQ109" s="21">
        <f t="shared" si="10"/>
        <v>57600</v>
      </c>
      <c r="CR109" s="21">
        <f t="shared" si="16"/>
        <v>57600</v>
      </c>
      <c r="CS109" s="27">
        <f t="shared" si="12"/>
        <v>0</v>
      </c>
    </row>
    <row r="110" spans="1:97" x14ac:dyDescent="0.25">
      <c r="A110" s="18">
        <v>32</v>
      </c>
      <c r="B110" s="18" t="s">
        <v>35</v>
      </c>
      <c r="C110" s="18">
        <v>468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>
        <v>468</v>
      </c>
      <c r="Q110" s="18">
        <v>468</v>
      </c>
      <c r="R110" s="18">
        <v>225</v>
      </c>
      <c r="S110" s="18">
        <v>105300</v>
      </c>
      <c r="T110" s="18">
        <v>298</v>
      </c>
      <c r="U110" s="18">
        <v>139464</v>
      </c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20">
        <f t="shared" si="14"/>
        <v>225</v>
      </c>
      <c r="CK110" s="20">
        <f t="shared" si="15"/>
        <v>298</v>
      </c>
      <c r="CL110" s="18" t="s">
        <v>69</v>
      </c>
      <c r="CO110" s="21">
        <f t="shared" si="11"/>
        <v>105300</v>
      </c>
      <c r="CQ110" s="21">
        <f t="shared" si="10"/>
        <v>139464</v>
      </c>
      <c r="CR110" s="21">
        <f t="shared" ref="CR110:CR111" si="17">+CQ110</f>
        <v>139464</v>
      </c>
      <c r="CS110" s="27">
        <f t="shared" si="12"/>
        <v>0</v>
      </c>
    </row>
    <row r="111" spans="1:97" x14ac:dyDescent="0.25">
      <c r="A111" s="18">
        <v>33</v>
      </c>
      <c r="B111" s="18" t="s">
        <v>29</v>
      </c>
      <c r="C111" s="18">
        <v>213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>
        <v>213</v>
      </c>
      <c r="Q111" s="18">
        <v>213</v>
      </c>
      <c r="R111" s="18">
        <v>230</v>
      </c>
      <c r="S111" s="18">
        <v>48990</v>
      </c>
      <c r="T111" s="18">
        <v>255</v>
      </c>
      <c r="U111" s="18">
        <v>54315</v>
      </c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20">
        <f t="shared" si="14"/>
        <v>230</v>
      </c>
      <c r="CK111" s="20">
        <f t="shared" si="15"/>
        <v>255</v>
      </c>
      <c r="CL111" s="18" t="s">
        <v>69</v>
      </c>
      <c r="CO111" s="21">
        <f t="shared" si="11"/>
        <v>48990</v>
      </c>
      <c r="CQ111" s="21">
        <f t="shared" si="10"/>
        <v>54315</v>
      </c>
      <c r="CR111" s="21">
        <f t="shared" si="17"/>
        <v>54315</v>
      </c>
      <c r="CS111" s="27">
        <f t="shared" si="12"/>
        <v>0</v>
      </c>
    </row>
    <row r="112" spans="1:97" x14ac:dyDescent="0.25">
      <c r="A112" s="18">
        <v>33</v>
      </c>
      <c r="B112" s="18" t="s">
        <v>36</v>
      </c>
      <c r="C112" s="18">
        <v>345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>
        <v>345</v>
      </c>
      <c r="Q112" s="18">
        <v>345</v>
      </c>
      <c r="R112" s="18">
        <v>26</v>
      </c>
      <c r="S112" s="18">
        <v>8970</v>
      </c>
      <c r="T112" s="18">
        <v>28</v>
      </c>
      <c r="U112" s="18">
        <v>9660</v>
      </c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20">
        <f t="shared" si="14"/>
        <v>26</v>
      </c>
      <c r="CK112" s="20">
        <f t="shared" si="15"/>
        <v>28</v>
      </c>
      <c r="CL112" s="18" t="s">
        <v>76</v>
      </c>
      <c r="CO112" s="21">
        <f t="shared" si="11"/>
        <v>8970</v>
      </c>
      <c r="CQ112" s="21">
        <f t="shared" si="10"/>
        <v>9660</v>
      </c>
      <c r="CR112" s="21">
        <f t="shared" ref="CR112:CR119" si="18">+C112*CK112</f>
        <v>9660</v>
      </c>
      <c r="CS112" s="27">
        <f t="shared" si="12"/>
        <v>0</v>
      </c>
    </row>
    <row r="113" spans="1:97" x14ac:dyDescent="0.25">
      <c r="A113" s="18">
        <v>33</v>
      </c>
      <c r="B113" s="18" t="s">
        <v>33</v>
      </c>
      <c r="C113" s="18">
        <v>35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>
        <v>35</v>
      </c>
      <c r="Q113" s="18">
        <v>35</v>
      </c>
      <c r="R113" s="18">
        <v>405</v>
      </c>
      <c r="S113" s="18">
        <v>14175</v>
      </c>
      <c r="T113" s="18">
        <v>450</v>
      </c>
      <c r="U113" s="18">
        <v>15750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20">
        <f t="shared" si="14"/>
        <v>405</v>
      </c>
      <c r="CK113" s="20">
        <f t="shared" si="15"/>
        <v>450</v>
      </c>
      <c r="CL113" s="18" t="s">
        <v>82</v>
      </c>
      <c r="CO113" s="21">
        <f t="shared" si="11"/>
        <v>14175</v>
      </c>
      <c r="CQ113" s="21">
        <f t="shared" si="10"/>
        <v>15750</v>
      </c>
      <c r="CR113" s="21">
        <f t="shared" si="18"/>
        <v>15750</v>
      </c>
      <c r="CS113" s="27">
        <f t="shared" si="12"/>
        <v>0</v>
      </c>
    </row>
    <row r="114" spans="1:97" x14ac:dyDescent="0.25">
      <c r="A114" s="18">
        <v>33</v>
      </c>
      <c r="B114" s="18" t="s">
        <v>37</v>
      </c>
      <c r="C114" s="18">
        <v>7636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>
        <v>7636</v>
      </c>
      <c r="Q114" s="18">
        <v>7636</v>
      </c>
      <c r="R114" s="18">
        <v>18</v>
      </c>
      <c r="S114" s="18">
        <v>137448</v>
      </c>
      <c r="T114" s="18">
        <v>20</v>
      </c>
      <c r="U114" s="18">
        <v>152720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20">
        <f t="shared" si="14"/>
        <v>18</v>
      </c>
      <c r="CK114" s="20">
        <f t="shared" si="15"/>
        <v>20</v>
      </c>
      <c r="CL114" s="18" t="s">
        <v>82</v>
      </c>
      <c r="CO114" s="21">
        <f t="shared" si="11"/>
        <v>137448</v>
      </c>
      <c r="CQ114" s="21">
        <f t="shared" si="10"/>
        <v>152720</v>
      </c>
      <c r="CR114" s="21">
        <f t="shared" si="18"/>
        <v>152720</v>
      </c>
      <c r="CS114" s="27">
        <f t="shared" si="12"/>
        <v>0</v>
      </c>
    </row>
    <row r="115" spans="1:97" x14ac:dyDescent="0.25">
      <c r="A115" s="18">
        <v>33</v>
      </c>
      <c r="B115" s="18" t="s">
        <v>32</v>
      </c>
      <c r="C115" s="18">
        <v>965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>
        <v>965</v>
      </c>
      <c r="Q115" s="18">
        <v>965</v>
      </c>
      <c r="R115" s="18">
        <v>189</v>
      </c>
      <c r="S115" s="18">
        <v>182385</v>
      </c>
      <c r="T115" s="18">
        <v>210</v>
      </c>
      <c r="U115" s="18">
        <v>202650</v>
      </c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20">
        <f t="shared" si="14"/>
        <v>189</v>
      </c>
      <c r="CK115" s="20">
        <f t="shared" si="15"/>
        <v>210</v>
      </c>
      <c r="CL115" s="18" t="s">
        <v>69</v>
      </c>
      <c r="CO115" s="21">
        <f t="shared" si="11"/>
        <v>182385</v>
      </c>
      <c r="CQ115" s="21">
        <f t="shared" si="10"/>
        <v>202650</v>
      </c>
      <c r="CR115" s="21">
        <f t="shared" si="18"/>
        <v>202650</v>
      </c>
      <c r="CS115" s="27">
        <f t="shared" si="12"/>
        <v>0</v>
      </c>
    </row>
    <row r="116" spans="1:97" x14ac:dyDescent="0.25">
      <c r="A116" s="18">
        <v>33</v>
      </c>
      <c r="B116" s="18" t="s">
        <v>34</v>
      </c>
      <c r="C116" s="18">
        <v>1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>
        <v>1</v>
      </c>
      <c r="Q116" s="18">
        <v>1</v>
      </c>
      <c r="R116" s="18">
        <v>333</v>
      </c>
      <c r="S116" s="18">
        <v>333</v>
      </c>
      <c r="T116" s="18">
        <v>370</v>
      </c>
      <c r="U116" s="18">
        <v>370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20">
        <f t="shared" si="14"/>
        <v>333</v>
      </c>
      <c r="CK116" s="20">
        <f t="shared" si="15"/>
        <v>370</v>
      </c>
      <c r="CL116" s="18" t="s">
        <v>69</v>
      </c>
      <c r="CO116" s="21">
        <f t="shared" si="11"/>
        <v>333</v>
      </c>
      <c r="CQ116" s="21">
        <f t="shared" si="10"/>
        <v>370</v>
      </c>
      <c r="CR116" s="21">
        <f t="shared" si="18"/>
        <v>370</v>
      </c>
      <c r="CS116" s="27">
        <f t="shared" si="12"/>
        <v>0</v>
      </c>
    </row>
    <row r="117" spans="1:97" x14ac:dyDescent="0.25">
      <c r="A117" s="18">
        <v>33</v>
      </c>
      <c r="B117" s="18" t="s">
        <v>31</v>
      </c>
      <c r="C117" s="18">
        <v>55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>
        <v>55</v>
      </c>
      <c r="Q117" s="18">
        <v>55</v>
      </c>
      <c r="R117" s="18">
        <v>149</v>
      </c>
      <c r="S117" s="18">
        <v>8195</v>
      </c>
      <c r="T117" s="18">
        <v>165</v>
      </c>
      <c r="U117" s="18">
        <v>9075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20">
        <f t="shared" si="14"/>
        <v>149</v>
      </c>
      <c r="CK117" s="20">
        <f t="shared" si="15"/>
        <v>165</v>
      </c>
      <c r="CL117" s="18" t="s">
        <v>73</v>
      </c>
      <c r="CO117" s="21">
        <f t="shared" si="11"/>
        <v>8195</v>
      </c>
      <c r="CQ117" s="21">
        <f t="shared" si="10"/>
        <v>9075</v>
      </c>
      <c r="CR117" s="21">
        <f t="shared" si="18"/>
        <v>9075</v>
      </c>
      <c r="CS117" s="27">
        <f t="shared" si="12"/>
        <v>0</v>
      </c>
    </row>
    <row r="118" spans="1:97" x14ac:dyDescent="0.25">
      <c r="A118" s="18">
        <v>33</v>
      </c>
      <c r="B118" s="18" t="s">
        <v>30</v>
      </c>
      <c r="C118" s="18">
        <v>271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>
        <v>271</v>
      </c>
      <c r="Q118" s="18">
        <v>271</v>
      </c>
      <c r="R118" s="18">
        <v>135</v>
      </c>
      <c r="S118" s="18">
        <v>36585</v>
      </c>
      <c r="T118" s="18">
        <v>150</v>
      </c>
      <c r="U118" s="18">
        <v>40650</v>
      </c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20">
        <f t="shared" si="14"/>
        <v>135</v>
      </c>
      <c r="CK118" s="20">
        <f t="shared" si="15"/>
        <v>150</v>
      </c>
      <c r="CL118" s="18" t="s">
        <v>73</v>
      </c>
      <c r="CO118" s="21">
        <f t="shared" si="11"/>
        <v>36585</v>
      </c>
      <c r="CQ118" s="21">
        <f t="shared" si="10"/>
        <v>40650</v>
      </c>
      <c r="CR118" s="21">
        <f t="shared" si="18"/>
        <v>40650</v>
      </c>
      <c r="CS118" s="27">
        <f t="shared" si="12"/>
        <v>0</v>
      </c>
    </row>
    <row r="119" spans="1:97" x14ac:dyDescent="0.25">
      <c r="A119" s="18">
        <v>33</v>
      </c>
      <c r="B119" s="18" t="s">
        <v>35</v>
      </c>
      <c r="C119" s="18">
        <v>330</v>
      </c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>
        <v>330</v>
      </c>
      <c r="Q119" s="18">
        <v>330</v>
      </c>
      <c r="R119" s="18">
        <v>225</v>
      </c>
      <c r="S119" s="18">
        <v>74250</v>
      </c>
      <c r="T119" s="18">
        <v>298</v>
      </c>
      <c r="U119" s="18">
        <v>98340</v>
      </c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20">
        <f t="shared" si="14"/>
        <v>225</v>
      </c>
      <c r="CK119" s="20">
        <f t="shared" si="15"/>
        <v>298</v>
      </c>
      <c r="CL119" s="18" t="s">
        <v>69</v>
      </c>
      <c r="CO119" s="21">
        <f t="shared" si="11"/>
        <v>74250</v>
      </c>
      <c r="CQ119" s="21">
        <f t="shared" si="10"/>
        <v>98340</v>
      </c>
      <c r="CR119" s="21">
        <f t="shared" si="18"/>
        <v>98340</v>
      </c>
      <c r="CS119" s="27">
        <f t="shared" si="12"/>
        <v>0</v>
      </c>
    </row>
    <row r="120" spans="1:97" x14ac:dyDescent="0.25">
      <c r="A120" s="18">
        <v>34</v>
      </c>
      <c r="B120" s="18" t="s">
        <v>29</v>
      </c>
      <c r="C120" s="18">
        <v>161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>
        <v>161</v>
      </c>
      <c r="Q120" s="18">
        <v>161</v>
      </c>
      <c r="R120" s="18">
        <v>230</v>
      </c>
      <c r="S120" s="18">
        <v>37030</v>
      </c>
      <c r="T120" s="18">
        <v>255</v>
      </c>
      <c r="U120" s="18">
        <v>41055</v>
      </c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20">
        <f t="shared" si="14"/>
        <v>230</v>
      </c>
      <c r="CK120" s="20">
        <f t="shared" si="15"/>
        <v>255</v>
      </c>
      <c r="CL120" s="18" t="s">
        <v>69</v>
      </c>
      <c r="CO120" s="21">
        <f t="shared" si="11"/>
        <v>37030</v>
      </c>
      <c r="CQ120" s="21">
        <f t="shared" si="10"/>
        <v>41055</v>
      </c>
      <c r="CR120" s="21">
        <f>+CQ120</f>
        <v>41055</v>
      </c>
      <c r="CS120" s="27">
        <f t="shared" si="12"/>
        <v>0</v>
      </c>
    </row>
    <row r="121" spans="1:97" x14ac:dyDescent="0.25">
      <c r="A121" s="18">
        <v>34</v>
      </c>
      <c r="B121" s="18" t="s">
        <v>36</v>
      </c>
      <c r="C121" s="18">
        <v>260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>
        <v>260</v>
      </c>
      <c r="Q121" s="18">
        <v>260</v>
      </c>
      <c r="R121" s="18">
        <v>26</v>
      </c>
      <c r="S121" s="18">
        <v>6760</v>
      </c>
      <c r="T121" s="18">
        <v>28</v>
      </c>
      <c r="U121" s="18">
        <v>7280</v>
      </c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20">
        <f t="shared" si="14"/>
        <v>26</v>
      </c>
      <c r="CK121" s="20">
        <f t="shared" si="15"/>
        <v>28</v>
      </c>
      <c r="CL121" s="18" t="s">
        <v>76</v>
      </c>
      <c r="CO121" s="21">
        <f t="shared" si="11"/>
        <v>6760</v>
      </c>
      <c r="CQ121" s="21">
        <f t="shared" si="10"/>
        <v>7280</v>
      </c>
      <c r="CR121" s="21">
        <f t="shared" ref="CR121:CR128" si="19">+C121*CK121</f>
        <v>7280</v>
      </c>
      <c r="CS121" s="27">
        <f t="shared" si="12"/>
        <v>0</v>
      </c>
    </row>
    <row r="122" spans="1:97" x14ac:dyDescent="0.25">
      <c r="A122" s="18">
        <v>34</v>
      </c>
      <c r="B122" s="18" t="s">
        <v>33</v>
      </c>
      <c r="C122" s="18">
        <v>26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>
        <v>26</v>
      </c>
      <c r="Q122" s="18">
        <v>26</v>
      </c>
      <c r="R122" s="18">
        <v>405</v>
      </c>
      <c r="S122" s="18">
        <v>10530</v>
      </c>
      <c r="T122" s="18">
        <v>450</v>
      </c>
      <c r="U122" s="18">
        <v>11700</v>
      </c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20">
        <f t="shared" si="14"/>
        <v>405</v>
      </c>
      <c r="CK122" s="20">
        <f t="shared" si="15"/>
        <v>450</v>
      </c>
      <c r="CL122" s="18" t="s">
        <v>82</v>
      </c>
      <c r="CO122" s="21">
        <f t="shared" si="11"/>
        <v>10530</v>
      </c>
      <c r="CQ122" s="21">
        <f t="shared" si="10"/>
        <v>11700</v>
      </c>
      <c r="CR122" s="21">
        <f t="shared" si="19"/>
        <v>11700</v>
      </c>
      <c r="CS122" s="27">
        <f t="shared" si="12"/>
        <v>0</v>
      </c>
    </row>
    <row r="123" spans="1:97" x14ac:dyDescent="0.25">
      <c r="A123" s="18">
        <v>34</v>
      </c>
      <c r="B123" s="18" t="s">
        <v>37</v>
      </c>
      <c r="C123" s="18">
        <v>6440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>
        <v>6440</v>
      </c>
      <c r="Q123" s="18">
        <v>6440</v>
      </c>
      <c r="R123" s="18">
        <v>18</v>
      </c>
      <c r="S123" s="18">
        <v>115920</v>
      </c>
      <c r="T123" s="18">
        <v>20</v>
      </c>
      <c r="U123" s="18">
        <v>128800</v>
      </c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20">
        <f t="shared" ref="CJ123:CJ154" si="20">MIN(F123,R123,X123,AD123,AJ123,AP123,AV123,BB123,BH123,BN123,BT123,BZ123,CF123,L123)</f>
        <v>18</v>
      </c>
      <c r="CK123" s="20">
        <f t="shared" ref="CK123:CK154" si="21">MIN(H123,T123,Z123,AF123,AL123,AR123,AX123,BD123,BJ123,BP123,BV123,CB123,CH123,N123)</f>
        <v>20</v>
      </c>
      <c r="CL123" s="18" t="s">
        <v>82</v>
      </c>
      <c r="CO123" s="21">
        <f t="shared" si="11"/>
        <v>115920</v>
      </c>
      <c r="CQ123" s="21">
        <f t="shared" si="10"/>
        <v>128800</v>
      </c>
      <c r="CR123" s="21">
        <f t="shared" si="19"/>
        <v>128800</v>
      </c>
      <c r="CS123" s="27">
        <f t="shared" si="12"/>
        <v>0</v>
      </c>
    </row>
    <row r="124" spans="1:97" x14ac:dyDescent="0.25">
      <c r="A124" s="18">
        <v>34</v>
      </c>
      <c r="B124" s="18" t="s">
        <v>32</v>
      </c>
      <c r="C124" s="18">
        <v>728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>
        <v>728</v>
      </c>
      <c r="Q124" s="18">
        <v>728</v>
      </c>
      <c r="R124" s="18">
        <v>189</v>
      </c>
      <c r="S124" s="18">
        <v>137592</v>
      </c>
      <c r="T124" s="18">
        <v>210</v>
      </c>
      <c r="U124" s="18">
        <v>152880</v>
      </c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20">
        <f t="shared" si="20"/>
        <v>189</v>
      </c>
      <c r="CK124" s="20">
        <f t="shared" si="21"/>
        <v>210</v>
      </c>
      <c r="CL124" s="18" t="s">
        <v>69</v>
      </c>
      <c r="CO124" s="21">
        <f t="shared" si="11"/>
        <v>137592</v>
      </c>
      <c r="CQ124" s="21">
        <f t="shared" si="10"/>
        <v>152880</v>
      </c>
      <c r="CR124" s="21">
        <f t="shared" si="19"/>
        <v>152880</v>
      </c>
      <c r="CS124" s="27">
        <f t="shared" si="12"/>
        <v>0</v>
      </c>
    </row>
    <row r="125" spans="1:97" x14ac:dyDescent="0.25">
      <c r="A125" s="18">
        <v>34</v>
      </c>
      <c r="B125" s="18" t="s">
        <v>34</v>
      </c>
      <c r="C125" s="18">
        <v>1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>
        <v>1</v>
      </c>
      <c r="Q125" s="18">
        <v>1</v>
      </c>
      <c r="R125" s="18">
        <v>333</v>
      </c>
      <c r="S125" s="18">
        <v>333</v>
      </c>
      <c r="T125" s="18">
        <v>370</v>
      </c>
      <c r="U125" s="18">
        <v>370</v>
      </c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20">
        <f t="shared" si="20"/>
        <v>333</v>
      </c>
      <c r="CK125" s="20">
        <f t="shared" si="21"/>
        <v>370</v>
      </c>
      <c r="CL125" s="18" t="s">
        <v>69</v>
      </c>
      <c r="CO125" s="21">
        <f t="shared" si="11"/>
        <v>333</v>
      </c>
      <c r="CQ125" s="21">
        <f t="shared" si="10"/>
        <v>370</v>
      </c>
      <c r="CR125" s="21">
        <f t="shared" si="19"/>
        <v>370</v>
      </c>
      <c r="CS125" s="27">
        <f t="shared" si="12"/>
        <v>0</v>
      </c>
    </row>
    <row r="126" spans="1:97" x14ac:dyDescent="0.25">
      <c r="A126" s="18">
        <v>34</v>
      </c>
      <c r="B126" s="18" t="s">
        <v>31</v>
      </c>
      <c r="C126" s="18">
        <v>42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>
        <v>42</v>
      </c>
      <c r="Q126" s="18">
        <v>42</v>
      </c>
      <c r="R126" s="18">
        <v>149</v>
      </c>
      <c r="S126" s="18">
        <v>6258</v>
      </c>
      <c r="T126" s="18">
        <v>165</v>
      </c>
      <c r="U126" s="18">
        <v>6930</v>
      </c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20">
        <f t="shared" si="20"/>
        <v>149</v>
      </c>
      <c r="CK126" s="20">
        <f t="shared" si="21"/>
        <v>165</v>
      </c>
      <c r="CL126" s="18" t="s">
        <v>73</v>
      </c>
      <c r="CO126" s="21">
        <f t="shared" si="11"/>
        <v>6258</v>
      </c>
      <c r="CQ126" s="21">
        <f t="shared" si="10"/>
        <v>6930</v>
      </c>
      <c r="CR126" s="21">
        <f t="shared" si="19"/>
        <v>6930</v>
      </c>
      <c r="CS126" s="27">
        <f t="shared" si="12"/>
        <v>0</v>
      </c>
    </row>
    <row r="127" spans="1:97" x14ac:dyDescent="0.25">
      <c r="A127" s="18">
        <v>34</v>
      </c>
      <c r="B127" s="18" t="s">
        <v>30</v>
      </c>
      <c r="C127" s="18">
        <v>205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>
        <v>205</v>
      </c>
      <c r="Q127" s="18">
        <v>205</v>
      </c>
      <c r="R127" s="18">
        <v>135</v>
      </c>
      <c r="S127" s="18">
        <v>27675</v>
      </c>
      <c r="T127" s="18">
        <v>150</v>
      </c>
      <c r="U127" s="18">
        <v>30750</v>
      </c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20">
        <f t="shared" si="20"/>
        <v>135</v>
      </c>
      <c r="CK127" s="20">
        <f t="shared" si="21"/>
        <v>150</v>
      </c>
      <c r="CL127" s="18" t="s">
        <v>73</v>
      </c>
      <c r="CO127" s="21">
        <f t="shared" si="11"/>
        <v>27675</v>
      </c>
      <c r="CQ127" s="21">
        <f t="shared" si="10"/>
        <v>30750</v>
      </c>
      <c r="CR127" s="21">
        <f t="shared" si="19"/>
        <v>30750</v>
      </c>
      <c r="CS127" s="27">
        <f t="shared" si="12"/>
        <v>0</v>
      </c>
    </row>
    <row r="128" spans="1:97" x14ac:dyDescent="0.25">
      <c r="A128" s="18">
        <v>34</v>
      </c>
      <c r="B128" s="18" t="s">
        <v>35</v>
      </c>
      <c r="C128" s="18">
        <v>249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>
        <v>249</v>
      </c>
      <c r="Q128" s="18">
        <v>249</v>
      </c>
      <c r="R128" s="18">
        <v>225</v>
      </c>
      <c r="S128" s="18">
        <v>56025</v>
      </c>
      <c r="T128" s="18">
        <v>298</v>
      </c>
      <c r="U128" s="18">
        <v>74202</v>
      </c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20">
        <f t="shared" si="20"/>
        <v>225</v>
      </c>
      <c r="CK128" s="20">
        <f t="shared" si="21"/>
        <v>298</v>
      </c>
      <c r="CL128" s="18" t="s">
        <v>69</v>
      </c>
      <c r="CO128" s="21">
        <f t="shared" si="11"/>
        <v>56025</v>
      </c>
      <c r="CQ128" s="21">
        <f t="shared" si="10"/>
        <v>74202</v>
      </c>
      <c r="CR128" s="21">
        <f t="shared" si="19"/>
        <v>74202</v>
      </c>
      <c r="CS128" s="27">
        <f t="shared" si="12"/>
        <v>0</v>
      </c>
    </row>
    <row r="129" spans="1:97" x14ac:dyDescent="0.25">
      <c r="A129" s="18">
        <v>35</v>
      </c>
      <c r="B129" s="18" t="s">
        <v>29</v>
      </c>
      <c r="C129" s="18">
        <v>141</v>
      </c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>
        <v>141</v>
      </c>
      <c r="Q129" s="18">
        <v>141</v>
      </c>
      <c r="R129" s="18">
        <v>230</v>
      </c>
      <c r="S129" s="18">
        <v>32430</v>
      </c>
      <c r="T129" s="18">
        <v>255</v>
      </c>
      <c r="U129" s="18">
        <v>35955</v>
      </c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20">
        <f t="shared" si="20"/>
        <v>230</v>
      </c>
      <c r="CK129" s="20">
        <f t="shared" si="21"/>
        <v>255</v>
      </c>
      <c r="CL129" s="18" t="s">
        <v>69</v>
      </c>
      <c r="CO129" s="21">
        <f t="shared" si="11"/>
        <v>32430</v>
      </c>
      <c r="CQ129" s="21">
        <f t="shared" si="10"/>
        <v>35955</v>
      </c>
      <c r="CR129" s="21">
        <f>+CQ129</f>
        <v>35955</v>
      </c>
      <c r="CS129" s="27">
        <f t="shared" si="12"/>
        <v>0</v>
      </c>
    </row>
    <row r="130" spans="1:97" x14ac:dyDescent="0.25">
      <c r="A130" s="18">
        <v>35</v>
      </c>
      <c r="B130" s="18" t="s">
        <v>36</v>
      </c>
      <c r="C130" s="18">
        <v>228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>
        <v>228</v>
      </c>
      <c r="Q130" s="18">
        <v>228</v>
      </c>
      <c r="R130" s="18">
        <v>26</v>
      </c>
      <c r="S130" s="18">
        <v>5928</v>
      </c>
      <c r="T130" s="18">
        <v>28</v>
      </c>
      <c r="U130" s="18">
        <v>6384</v>
      </c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20">
        <f t="shared" si="20"/>
        <v>26</v>
      </c>
      <c r="CK130" s="20">
        <f t="shared" si="21"/>
        <v>28</v>
      </c>
      <c r="CL130" s="18" t="s">
        <v>76</v>
      </c>
      <c r="CO130" s="21">
        <f t="shared" si="11"/>
        <v>5928</v>
      </c>
      <c r="CQ130" s="21">
        <f t="shared" si="10"/>
        <v>6384</v>
      </c>
      <c r="CR130" s="21">
        <f>+C130*CK130</f>
        <v>6384</v>
      </c>
      <c r="CS130" s="27">
        <f t="shared" si="12"/>
        <v>0</v>
      </c>
    </row>
    <row r="131" spans="1:97" x14ac:dyDescent="0.25">
      <c r="A131" s="18">
        <v>35</v>
      </c>
      <c r="B131" s="18" t="s">
        <v>33</v>
      </c>
      <c r="C131" s="18">
        <v>23</v>
      </c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>
        <v>23</v>
      </c>
      <c r="Q131" s="18">
        <v>23</v>
      </c>
      <c r="R131" s="18">
        <v>405</v>
      </c>
      <c r="S131" s="18">
        <v>9315</v>
      </c>
      <c r="T131" s="18">
        <v>450</v>
      </c>
      <c r="U131" s="18">
        <v>10350</v>
      </c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20">
        <f t="shared" si="20"/>
        <v>405</v>
      </c>
      <c r="CK131" s="20">
        <f t="shared" si="21"/>
        <v>450</v>
      </c>
      <c r="CL131" s="18" t="s">
        <v>82</v>
      </c>
      <c r="CO131" s="21">
        <f t="shared" si="11"/>
        <v>9315</v>
      </c>
      <c r="CQ131" s="21">
        <f t="shared" ref="CQ131:CQ194" si="22">MIN(I131,O131,AA131,AG131,AM131,AS131,AY131,BE131,BK131,BQ131,BW131,CC131,CI131,U131)</f>
        <v>10350</v>
      </c>
      <c r="CR131" s="21">
        <f>+C131*CK131</f>
        <v>10350</v>
      </c>
      <c r="CS131" s="27">
        <f t="shared" si="12"/>
        <v>0</v>
      </c>
    </row>
    <row r="132" spans="1:97" x14ac:dyDescent="0.25">
      <c r="A132" s="18">
        <v>35</v>
      </c>
      <c r="B132" s="18" t="s">
        <v>37</v>
      </c>
      <c r="C132" s="18">
        <v>4876</v>
      </c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>
        <v>4876</v>
      </c>
      <c r="Q132" s="18">
        <v>4876</v>
      </c>
      <c r="R132" s="18">
        <v>18</v>
      </c>
      <c r="S132" s="18">
        <v>87768</v>
      </c>
      <c r="T132" s="18">
        <v>20</v>
      </c>
      <c r="U132" s="18">
        <v>97520</v>
      </c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20">
        <f t="shared" si="20"/>
        <v>18</v>
      </c>
      <c r="CK132" s="20">
        <f t="shared" si="21"/>
        <v>20</v>
      </c>
      <c r="CL132" s="18" t="s">
        <v>82</v>
      </c>
      <c r="CO132" s="21">
        <f t="shared" ref="CO132:CO195" si="23">MIN(G132,M132,Y132,AE132,AK132,AQ132,AW132,BC132,BI132,BO132,BU132,CA132,CG132,S132)</f>
        <v>87768</v>
      </c>
      <c r="CQ132" s="21">
        <f t="shared" si="22"/>
        <v>97520</v>
      </c>
      <c r="CR132" s="21">
        <f>+C132*CK132</f>
        <v>97520</v>
      </c>
      <c r="CS132" s="27">
        <f t="shared" ref="CS132:CS195" si="24">+CQ132-CR132</f>
        <v>0</v>
      </c>
    </row>
    <row r="133" spans="1:97" x14ac:dyDescent="0.25">
      <c r="A133" s="18">
        <v>35</v>
      </c>
      <c r="B133" s="18" t="s">
        <v>32</v>
      </c>
      <c r="C133" s="18">
        <v>637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>
        <v>637</v>
      </c>
      <c r="Q133" s="18">
        <v>637</v>
      </c>
      <c r="R133" s="18">
        <v>189</v>
      </c>
      <c r="S133" s="18">
        <v>120393</v>
      </c>
      <c r="T133" s="18">
        <v>210</v>
      </c>
      <c r="U133" s="18">
        <v>133770</v>
      </c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20">
        <f t="shared" si="20"/>
        <v>189</v>
      </c>
      <c r="CK133" s="20">
        <f t="shared" si="21"/>
        <v>210</v>
      </c>
      <c r="CL133" s="18" t="s">
        <v>69</v>
      </c>
      <c r="CO133" s="21">
        <f t="shared" si="23"/>
        <v>120393</v>
      </c>
      <c r="CQ133" s="21">
        <f t="shared" si="22"/>
        <v>133770</v>
      </c>
      <c r="CR133" s="21">
        <f>+CQ133</f>
        <v>133770</v>
      </c>
      <c r="CS133" s="27">
        <f t="shared" si="24"/>
        <v>0</v>
      </c>
    </row>
    <row r="134" spans="1:97" x14ac:dyDescent="0.25">
      <c r="A134" s="18">
        <v>35</v>
      </c>
      <c r="B134" s="18" t="s">
        <v>34</v>
      </c>
      <c r="C134" s="18">
        <v>1</v>
      </c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>
        <v>1</v>
      </c>
      <c r="Q134" s="18">
        <v>1</v>
      </c>
      <c r="R134" s="18">
        <v>333</v>
      </c>
      <c r="S134" s="18">
        <v>333</v>
      </c>
      <c r="T134" s="18">
        <v>370</v>
      </c>
      <c r="U134" s="18">
        <v>370</v>
      </c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20">
        <f t="shared" si="20"/>
        <v>333</v>
      </c>
      <c r="CK134" s="20">
        <f t="shared" si="21"/>
        <v>370</v>
      </c>
      <c r="CL134" s="18" t="s">
        <v>69</v>
      </c>
      <c r="CO134" s="21">
        <f t="shared" si="23"/>
        <v>333</v>
      </c>
      <c r="CQ134" s="21">
        <f t="shared" si="22"/>
        <v>370</v>
      </c>
      <c r="CR134" s="21">
        <f>+C134*CK134</f>
        <v>370</v>
      </c>
      <c r="CS134" s="27">
        <f t="shared" si="24"/>
        <v>0</v>
      </c>
    </row>
    <row r="135" spans="1:97" x14ac:dyDescent="0.25">
      <c r="A135" s="18">
        <v>35</v>
      </c>
      <c r="B135" s="18" t="s">
        <v>31</v>
      </c>
      <c r="C135" s="18">
        <v>36</v>
      </c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>
        <v>36</v>
      </c>
      <c r="Q135" s="18">
        <v>36</v>
      </c>
      <c r="R135" s="18">
        <v>149</v>
      </c>
      <c r="S135" s="18">
        <v>5364</v>
      </c>
      <c r="T135" s="18">
        <v>165</v>
      </c>
      <c r="U135" s="18">
        <v>5940</v>
      </c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20">
        <f t="shared" si="20"/>
        <v>149</v>
      </c>
      <c r="CK135" s="20">
        <f t="shared" si="21"/>
        <v>165</v>
      </c>
      <c r="CL135" s="18" t="s">
        <v>73</v>
      </c>
      <c r="CO135" s="21">
        <f t="shared" si="23"/>
        <v>5364</v>
      </c>
      <c r="CQ135" s="21">
        <f t="shared" si="22"/>
        <v>5940</v>
      </c>
      <c r="CR135" s="21">
        <f>+C135*CK135</f>
        <v>5940</v>
      </c>
      <c r="CS135" s="27">
        <f t="shared" si="24"/>
        <v>0</v>
      </c>
    </row>
    <row r="136" spans="1:97" x14ac:dyDescent="0.25">
      <c r="A136" s="18">
        <v>35</v>
      </c>
      <c r="B136" s="18" t="s">
        <v>30</v>
      </c>
      <c r="C136" s="18">
        <v>179</v>
      </c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>
        <v>179</v>
      </c>
      <c r="Q136" s="18">
        <v>179</v>
      </c>
      <c r="R136" s="18">
        <v>135</v>
      </c>
      <c r="S136" s="18">
        <v>24165</v>
      </c>
      <c r="T136" s="18">
        <v>150</v>
      </c>
      <c r="U136" s="18">
        <v>26850</v>
      </c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20">
        <f t="shared" si="20"/>
        <v>135</v>
      </c>
      <c r="CK136" s="20">
        <f t="shared" si="21"/>
        <v>150</v>
      </c>
      <c r="CL136" s="18" t="s">
        <v>73</v>
      </c>
      <c r="CO136" s="21">
        <f t="shared" si="23"/>
        <v>24165</v>
      </c>
      <c r="CQ136" s="21">
        <f t="shared" si="22"/>
        <v>26850</v>
      </c>
      <c r="CR136" s="21">
        <f>+C136*CK136</f>
        <v>26850</v>
      </c>
      <c r="CS136" s="27">
        <f t="shared" si="24"/>
        <v>0</v>
      </c>
    </row>
    <row r="137" spans="1:97" x14ac:dyDescent="0.25">
      <c r="A137" s="18">
        <v>35</v>
      </c>
      <c r="B137" s="18" t="s">
        <v>35</v>
      </c>
      <c r="C137" s="18">
        <v>218</v>
      </c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>
        <v>218</v>
      </c>
      <c r="Q137" s="18">
        <v>218</v>
      </c>
      <c r="R137" s="18">
        <v>225</v>
      </c>
      <c r="S137" s="18">
        <v>49050</v>
      </c>
      <c r="T137" s="18">
        <v>298</v>
      </c>
      <c r="U137" s="18">
        <v>64964</v>
      </c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20">
        <f t="shared" si="20"/>
        <v>225</v>
      </c>
      <c r="CK137" s="20">
        <f t="shared" si="21"/>
        <v>298</v>
      </c>
      <c r="CL137" s="18" t="s">
        <v>69</v>
      </c>
      <c r="CO137" s="21">
        <f t="shared" si="23"/>
        <v>49050</v>
      </c>
      <c r="CQ137" s="21">
        <f t="shared" si="22"/>
        <v>64964</v>
      </c>
      <c r="CR137" s="21">
        <f>+C137*CK137</f>
        <v>64964</v>
      </c>
      <c r="CS137" s="27">
        <f t="shared" si="24"/>
        <v>0</v>
      </c>
    </row>
    <row r="138" spans="1:97" x14ac:dyDescent="0.25">
      <c r="A138" s="18">
        <v>36</v>
      </c>
      <c r="B138" s="18" t="s">
        <v>29</v>
      </c>
      <c r="C138" s="18">
        <v>81</v>
      </c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>
        <v>81</v>
      </c>
      <c r="Q138" s="18">
        <v>81</v>
      </c>
      <c r="R138" s="18">
        <v>230</v>
      </c>
      <c r="S138" s="18">
        <v>18630</v>
      </c>
      <c r="T138" s="18">
        <v>255</v>
      </c>
      <c r="U138" s="18">
        <v>20655</v>
      </c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20">
        <f t="shared" si="20"/>
        <v>230</v>
      </c>
      <c r="CK138" s="20">
        <f t="shared" si="21"/>
        <v>255</v>
      </c>
      <c r="CL138" s="18" t="s">
        <v>69</v>
      </c>
      <c r="CO138" s="21">
        <f t="shared" si="23"/>
        <v>18630</v>
      </c>
      <c r="CQ138" s="21">
        <f t="shared" si="22"/>
        <v>20655</v>
      </c>
      <c r="CR138" s="21">
        <f>+CQ138</f>
        <v>20655</v>
      </c>
      <c r="CS138" s="27">
        <f t="shared" si="24"/>
        <v>0</v>
      </c>
    </row>
    <row r="139" spans="1:97" x14ac:dyDescent="0.25">
      <c r="A139" s="18">
        <v>36</v>
      </c>
      <c r="B139" s="18" t="s">
        <v>36</v>
      </c>
      <c r="C139" s="18">
        <v>130</v>
      </c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>
        <v>130</v>
      </c>
      <c r="Q139" s="18">
        <v>130</v>
      </c>
      <c r="R139" s="18">
        <v>26</v>
      </c>
      <c r="S139" s="18">
        <v>3380</v>
      </c>
      <c r="T139" s="18">
        <v>28</v>
      </c>
      <c r="U139" s="18">
        <v>3640</v>
      </c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20">
        <f t="shared" si="20"/>
        <v>26</v>
      </c>
      <c r="CK139" s="20">
        <f t="shared" si="21"/>
        <v>28</v>
      </c>
      <c r="CL139" s="18" t="s">
        <v>76</v>
      </c>
      <c r="CO139" s="21">
        <f t="shared" si="23"/>
        <v>3380</v>
      </c>
      <c r="CQ139" s="21">
        <f t="shared" si="22"/>
        <v>3640</v>
      </c>
      <c r="CR139" s="21">
        <f t="shared" ref="CR139:CR146" si="25">+C139*CK139</f>
        <v>3640</v>
      </c>
      <c r="CS139" s="27">
        <f t="shared" si="24"/>
        <v>0</v>
      </c>
    </row>
    <row r="140" spans="1:97" x14ac:dyDescent="0.25">
      <c r="A140" s="18">
        <v>36</v>
      </c>
      <c r="B140" s="18" t="s">
        <v>33</v>
      </c>
      <c r="C140" s="18">
        <v>13</v>
      </c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>
        <v>13</v>
      </c>
      <c r="Q140" s="18">
        <v>13</v>
      </c>
      <c r="R140" s="18">
        <v>405</v>
      </c>
      <c r="S140" s="18">
        <v>5265</v>
      </c>
      <c r="T140" s="18">
        <v>450</v>
      </c>
      <c r="U140" s="18">
        <v>5850</v>
      </c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20">
        <f t="shared" si="20"/>
        <v>405</v>
      </c>
      <c r="CK140" s="20">
        <f t="shared" si="21"/>
        <v>450</v>
      </c>
      <c r="CL140" s="18" t="s">
        <v>82</v>
      </c>
      <c r="CO140" s="21">
        <f t="shared" si="23"/>
        <v>5265</v>
      </c>
      <c r="CQ140" s="21">
        <f t="shared" si="22"/>
        <v>5850</v>
      </c>
      <c r="CR140" s="21">
        <f t="shared" si="25"/>
        <v>5850</v>
      </c>
      <c r="CS140" s="27">
        <f t="shared" si="24"/>
        <v>0</v>
      </c>
    </row>
    <row r="141" spans="1:97" x14ac:dyDescent="0.25">
      <c r="A141" s="18">
        <v>36</v>
      </c>
      <c r="B141" s="18" t="s">
        <v>37</v>
      </c>
      <c r="C141" s="18">
        <v>1840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>
        <v>1840</v>
      </c>
      <c r="Q141" s="18">
        <v>1840</v>
      </c>
      <c r="R141" s="18">
        <v>18</v>
      </c>
      <c r="S141" s="18">
        <v>33120</v>
      </c>
      <c r="T141" s="18">
        <v>20</v>
      </c>
      <c r="U141" s="18">
        <v>36800</v>
      </c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20">
        <f t="shared" si="20"/>
        <v>18</v>
      </c>
      <c r="CK141" s="20">
        <f t="shared" si="21"/>
        <v>20</v>
      </c>
      <c r="CL141" s="18" t="s">
        <v>82</v>
      </c>
      <c r="CO141" s="21">
        <f t="shared" si="23"/>
        <v>33120</v>
      </c>
      <c r="CQ141" s="21">
        <f t="shared" si="22"/>
        <v>36800</v>
      </c>
      <c r="CR141" s="21">
        <f t="shared" si="25"/>
        <v>36800</v>
      </c>
      <c r="CS141" s="27">
        <f t="shared" si="24"/>
        <v>0</v>
      </c>
    </row>
    <row r="142" spans="1:97" x14ac:dyDescent="0.25">
      <c r="A142" s="18">
        <v>36</v>
      </c>
      <c r="B142" s="18" t="s">
        <v>32</v>
      </c>
      <c r="C142" s="18">
        <v>364</v>
      </c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>
        <v>364</v>
      </c>
      <c r="Q142" s="18">
        <v>364</v>
      </c>
      <c r="R142" s="18">
        <v>189</v>
      </c>
      <c r="S142" s="18">
        <v>68796</v>
      </c>
      <c r="T142" s="18">
        <v>210</v>
      </c>
      <c r="U142" s="18">
        <v>76440</v>
      </c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20">
        <f t="shared" si="20"/>
        <v>189</v>
      </c>
      <c r="CK142" s="20">
        <f t="shared" si="21"/>
        <v>210</v>
      </c>
      <c r="CL142" s="18" t="s">
        <v>69</v>
      </c>
      <c r="CO142" s="21">
        <f t="shared" si="23"/>
        <v>68796</v>
      </c>
      <c r="CQ142" s="21">
        <f t="shared" si="22"/>
        <v>76440</v>
      </c>
      <c r="CR142" s="21">
        <f t="shared" si="25"/>
        <v>76440</v>
      </c>
      <c r="CS142" s="27">
        <f t="shared" si="24"/>
        <v>0</v>
      </c>
    </row>
    <row r="143" spans="1:97" x14ac:dyDescent="0.25">
      <c r="A143" s="18">
        <v>36</v>
      </c>
      <c r="B143" s="18" t="s">
        <v>34</v>
      </c>
      <c r="C143" s="18">
        <v>1</v>
      </c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>
        <v>1</v>
      </c>
      <c r="Q143" s="18">
        <v>1</v>
      </c>
      <c r="R143" s="18">
        <v>333</v>
      </c>
      <c r="S143" s="18">
        <v>333</v>
      </c>
      <c r="T143" s="18">
        <v>370</v>
      </c>
      <c r="U143" s="18">
        <v>370</v>
      </c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20">
        <f t="shared" si="20"/>
        <v>333</v>
      </c>
      <c r="CK143" s="20">
        <f t="shared" si="21"/>
        <v>370</v>
      </c>
      <c r="CL143" s="18" t="s">
        <v>69</v>
      </c>
      <c r="CO143" s="21">
        <f t="shared" si="23"/>
        <v>333</v>
      </c>
      <c r="CQ143" s="21">
        <f t="shared" si="22"/>
        <v>370</v>
      </c>
      <c r="CR143" s="21">
        <f t="shared" si="25"/>
        <v>370</v>
      </c>
      <c r="CS143" s="27">
        <f t="shared" si="24"/>
        <v>0</v>
      </c>
    </row>
    <row r="144" spans="1:97" x14ac:dyDescent="0.25">
      <c r="A144" s="18">
        <v>36</v>
      </c>
      <c r="B144" s="18" t="s">
        <v>31</v>
      </c>
      <c r="C144" s="18">
        <v>21</v>
      </c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>
        <v>21</v>
      </c>
      <c r="Q144" s="18">
        <v>21</v>
      </c>
      <c r="R144" s="18">
        <v>149</v>
      </c>
      <c r="S144" s="18">
        <v>3129</v>
      </c>
      <c r="T144" s="18">
        <v>165</v>
      </c>
      <c r="U144" s="18">
        <v>3465</v>
      </c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20">
        <f t="shared" si="20"/>
        <v>149</v>
      </c>
      <c r="CK144" s="20">
        <f t="shared" si="21"/>
        <v>165</v>
      </c>
      <c r="CL144" s="18" t="s">
        <v>73</v>
      </c>
      <c r="CO144" s="21">
        <f t="shared" si="23"/>
        <v>3129</v>
      </c>
      <c r="CQ144" s="21">
        <f t="shared" si="22"/>
        <v>3465</v>
      </c>
      <c r="CR144" s="21">
        <f t="shared" si="25"/>
        <v>3465</v>
      </c>
      <c r="CS144" s="27">
        <f t="shared" si="24"/>
        <v>0</v>
      </c>
    </row>
    <row r="145" spans="1:97" x14ac:dyDescent="0.25">
      <c r="A145" s="18">
        <v>36</v>
      </c>
      <c r="B145" s="18" t="s">
        <v>30</v>
      </c>
      <c r="C145" s="18">
        <v>102</v>
      </c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>
        <v>102</v>
      </c>
      <c r="Q145" s="18">
        <v>102</v>
      </c>
      <c r="R145" s="18">
        <v>135</v>
      </c>
      <c r="S145" s="18">
        <v>13770</v>
      </c>
      <c r="T145" s="18">
        <v>150</v>
      </c>
      <c r="U145" s="18">
        <v>15300</v>
      </c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20">
        <f t="shared" si="20"/>
        <v>135</v>
      </c>
      <c r="CK145" s="20">
        <f t="shared" si="21"/>
        <v>150</v>
      </c>
      <c r="CL145" s="18" t="s">
        <v>73</v>
      </c>
      <c r="CO145" s="21">
        <f t="shared" si="23"/>
        <v>13770</v>
      </c>
      <c r="CQ145" s="21">
        <f t="shared" si="22"/>
        <v>15300</v>
      </c>
      <c r="CR145" s="21">
        <f t="shared" si="25"/>
        <v>15300</v>
      </c>
      <c r="CS145" s="27">
        <f t="shared" si="24"/>
        <v>0</v>
      </c>
    </row>
    <row r="146" spans="1:97" x14ac:dyDescent="0.25">
      <c r="A146" s="18">
        <v>36</v>
      </c>
      <c r="B146" s="18" t="s">
        <v>35</v>
      </c>
      <c r="C146" s="18">
        <v>125</v>
      </c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>
        <v>125</v>
      </c>
      <c r="Q146" s="18">
        <v>125</v>
      </c>
      <c r="R146" s="18">
        <v>225</v>
      </c>
      <c r="S146" s="18">
        <v>28125</v>
      </c>
      <c r="T146" s="18">
        <v>298</v>
      </c>
      <c r="U146" s="18">
        <v>37250</v>
      </c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20">
        <f t="shared" si="20"/>
        <v>225</v>
      </c>
      <c r="CK146" s="20">
        <f t="shared" si="21"/>
        <v>298</v>
      </c>
      <c r="CL146" s="18" t="s">
        <v>69</v>
      </c>
      <c r="CO146" s="21">
        <f t="shared" si="23"/>
        <v>28125</v>
      </c>
      <c r="CQ146" s="21">
        <f t="shared" si="22"/>
        <v>37250</v>
      </c>
      <c r="CR146" s="21">
        <f t="shared" si="25"/>
        <v>37250</v>
      </c>
      <c r="CS146" s="27">
        <f t="shared" si="24"/>
        <v>0</v>
      </c>
    </row>
    <row r="147" spans="1:97" x14ac:dyDescent="0.25">
      <c r="A147" s="18">
        <v>37</v>
      </c>
      <c r="B147" s="18" t="s">
        <v>29</v>
      </c>
      <c r="C147" s="18">
        <v>40</v>
      </c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>
        <v>40</v>
      </c>
      <c r="Q147" s="18">
        <v>40</v>
      </c>
      <c r="R147" s="18">
        <v>230</v>
      </c>
      <c r="S147" s="18">
        <v>9200</v>
      </c>
      <c r="T147" s="18">
        <v>255</v>
      </c>
      <c r="U147" s="18">
        <v>10200</v>
      </c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20">
        <f t="shared" si="20"/>
        <v>230</v>
      </c>
      <c r="CK147" s="20">
        <f t="shared" si="21"/>
        <v>255</v>
      </c>
      <c r="CL147" s="18" t="s">
        <v>69</v>
      </c>
      <c r="CO147" s="21">
        <f t="shared" si="23"/>
        <v>9200</v>
      </c>
      <c r="CQ147" s="21">
        <f t="shared" si="22"/>
        <v>10200</v>
      </c>
      <c r="CR147" s="21">
        <f>+CQ147</f>
        <v>10200</v>
      </c>
      <c r="CS147" s="27">
        <f t="shared" si="24"/>
        <v>0</v>
      </c>
    </row>
    <row r="148" spans="1:97" x14ac:dyDescent="0.25">
      <c r="A148" s="18">
        <v>37</v>
      </c>
      <c r="B148" s="18" t="s">
        <v>36</v>
      </c>
      <c r="C148" s="18">
        <v>65</v>
      </c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>
        <v>65</v>
      </c>
      <c r="Q148" s="18">
        <v>65</v>
      </c>
      <c r="R148" s="18">
        <v>26</v>
      </c>
      <c r="S148" s="18">
        <v>1690</v>
      </c>
      <c r="T148" s="18">
        <v>28</v>
      </c>
      <c r="U148" s="18">
        <v>1820</v>
      </c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20">
        <f t="shared" si="20"/>
        <v>26</v>
      </c>
      <c r="CK148" s="20">
        <f t="shared" si="21"/>
        <v>28</v>
      </c>
      <c r="CL148" s="18" t="s">
        <v>76</v>
      </c>
      <c r="CO148" s="21">
        <f t="shared" si="23"/>
        <v>1690</v>
      </c>
      <c r="CQ148" s="21">
        <f t="shared" si="22"/>
        <v>1820</v>
      </c>
      <c r="CR148" s="21">
        <f>+C148*CK148</f>
        <v>1820</v>
      </c>
      <c r="CS148" s="27">
        <f t="shared" si="24"/>
        <v>0</v>
      </c>
    </row>
    <row r="149" spans="1:97" x14ac:dyDescent="0.25">
      <c r="A149" s="18">
        <v>37</v>
      </c>
      <c r="B149" s="18" t="s">
        <v>33</v>
      </c>
      <c r="C149" s="18">
        <v>7</v>
      </c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>
        <v>7</v>
      </c>
      <c r="Q149" s="18">
        <v>7</v>
      </c>
      <c r="R149" s="18">
        <v>405</v>
      </c>
      <c r="S149" s="18">
        <v>2835</v>
      </c>
      <c r="T149" s="18">
        <v>450</v>
      </c>
      <c r="U149" s="18">
        <v>3150</v>
      </c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20">
        <f t="shared" si="20"/>
        <v>405</v>
      </c>
      <c r="CK149" s="20">
        <f t="shared" si="21"/>
        <v>450</v>
      </c>
      <c r="CL149" s="18" t="s">
        <v>82</v>
      </c>
      <c r="CO149" s="21">
        <f t="shared" si="23"/>
        <v>2835</v>
      </c>
      <c r="CQ149" s="21">
        <f t="shared" si="22"/>
        <v>3150</v>
      </c>
      <c r="CR149" s="21">
        <f>+C149*CK149</f>
        <v>3150</v>
      </c>
      <c r="CS149" s="27">
        <f t="shared" si="24"/>
        <v>0</v>
      </c>
    </row>
    <row r="150" spans="1:97" x14ac:dyDescent="0.25">
      <c r="A150" s="18">
        <v>37</v>
      </c>
      <c r="B150" s="18" t="s">
        <v>37</v>
      </c>
      <c r="C150" s="18">
        <v>920</v>
      </c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>
        <v>920</v>
      </c>
      <c r="Q150" s="18">
        <v>920</v>
      </c>
      <c r="R150" s="18">
        <v>18</v>
      </c>
      <c r="S150" s="18">
        <v>16560</v>
      </c>
      <c r="T150" s="18">
        <v>20</v>
      </c>
      <c r="U150" s="18">
        <v>18400</v>
      </c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20">
        <f t="shared" si="20"/>
        <v>18</v>
      </c>
      <c r="CK150" s="20">
        <f t="shared" si="21"/>
        <v>20</v>
      </c>
      <c r="CL150" s="18" t="s">
        <v>82</v>
      </c>
      <c r="CO150" s="21">
        <f t="shared" si="23"/>
        <v>16560</v>
      </c>
      <c r="CQ150" s="21">
        <f t="shared" si="22"/>
        <v>18400</v>
      </c>
      <c r="CR150" s="21">
        <f>+C150*CK150</f>
        <v>18400</v>
      </c>
      <c r="CS150" s="27">
        <f t="shared" si="24"/>
        <v>0</v>
      </c>
    </row>
    <row r="151" spans="1:97" x14ac:dyDescent="0.25">
      <c r="A151" s="18">
        <v>37</v>
      </c>
      <c r="B151" s="18" t="s">
        <v>32</v>
      </c>
      <c r="C151" s="18">
        <v>182</v>
      </c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>
        <v>182</v>
      </c>
      <c r="Q151" s="18">
        <v>182</v>
      </c>
      <c r="R151" s="18">
        <v>189</v>
      </c>
      <c r="S151" s="18">
        <v>34398</v>
      </c>
      <c r="T151" s="18">
        <v>210</v>
      </c>
      <c r="U151" s="18">
        <v>38220</v>
      </c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20">
        <f t="shared" si="20"/>
        <v>189</v>
      </c>
      <c r="CK151" s="20">
        <f t="shared" si="21"/>
        <v>210</v>
      </c>
      <c r="CL151" s="18" t="s">
        <v>69</v>
      </c>
      <c r="CO151" s="21">
        <f t="shared" si="23"/>
        <v>34398</v>
      </c>
      <c r="CQ151" s="21">
        <f t="shared" si="22"/>
        <v>38220</v>
      </c>
      <c r="CR151" s="21">
        <f>+CQ151</f>
        <v>38220</v>
      </c>
      <c r="CS151" s="27">
        <f t="shared" si="24"/>
        <v>0</v>
      </c>
    </row>
    <row r="152" spans="1:97" x14ac:dyDescent="0.25">
      <c r="A152" s="18">
        <v>37</v>
      </c>
      <c r="B152" s="18" t="s">
        <v>34</v>
      </c>
      <c r="C152" s="18">
        <v>1</v>
      </c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>
        <v>1</v>
      </c>
      <c r="Q152" s="18">
        <v>1</v>
      </c>
      <c r="R152" s="18">
        <v>333</v>
      </c>
      <c r="S152" s="18">
        <v>333</v>
      </c>
      <c r="T152" s="18">
        <v>370</v>
      </c>
      <c r="U152" s="18">
        <v>370</v>
      </c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20">
        <f t="shared" si="20"/>
        <v>333</v>
      </c>
      <c r="CK152" s="20">
        <f t="shared" si="21"/>
        <v>370</v>
      </c>
      <c r="CL152" s="18" t="s">
        <v>69</v>
      </c>
      <c r="CO152" s="21">
        <f t="shared" si="23"/>
        <v>333</v>
      </c>
      <c r="CQ152" s="21">
        <f t="shared" si="22"/>
        <v>370</v>
      </c>
      <c r="CR152" s="21">
        <f>+C152*CK152</f>
        <v>370</v>
      </c>
      <c r="CS152" s="27">
        <f t="shared" si="24"/>
        <v>0</v>
      </c>
    </row>
    <row r="153" spans="1:97" x14ac:dyDescent="0.25">
      <c r="A153" s="18">
        <v>37</v>
      </c>
      <c r="B153" s="18" t="s">
        <v>31</v>
      </c>
      <c r="C153" s="18">
        <v>10</v>
      </c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>
        <v>10</v>
      </c>
      <c r="Q153" s="18">
        <v>10</v>
      </c>
      <c r="R153" s="18">
        <v>149</v>
      </c>
      <c r="S153" s="18">
        <v>1490</v>
      </c>
      <c r="T153" s="18">
        <v>165</v>
      </c>
      <c r="U153" s="18">
        <v>1650</v>
      </c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20">
        <f t="shared" si="20"/>
        <v>149</v>
      </c>
      <c r="CK153" s="20">
        <f t="shared" si="21"/>
        <v>165</v>
      </c>
      <c r="CL153" s="18" t="s">
        <v>73</v>
      </c>
      <c r="CO153" s="21">
        <f t="shared" si="23"/>
        <v>1490</v>
      </c>
      <c r="CQ153" s="21">
        <f t="shared" si="22"/>
        <v>1650</v>
      </c>
      <c r="CR153" s="21">
        <f>+C153*CK153</f>
        <v>1650</v>
      </c>
      <c r="CS153" s="27">
        <f t="shared" si="24"/>
        <v>0</v>
      </c>
    </row>
    <row r="154" spans="1:97" x14ac:dyDescent="0.25">
      <c r="A154" s="18">
        <v>37</v>
      </c>
      <c r="B154" s="18" t="s">
        <v>30</v>
      </c>
      <c r="C154" s="18">
        <v>51</v>
      </c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>
        <v>51</v>
      </c>
      <c r="Q154" s="18">
        <v>51</v>
      </c>
      <c r="R154" s="18">
        <v>135</v>
      </c>
      <c r="S154" s="18">
        <v>6885</v>
      </c>
      <c r="T154" s="18">
        <v>150</v>
      </c>
      <c r="U154" s="18">
        <v>7650</v>
      </c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20">
        <f t="shared" si="20"/>
        <v>135</v>
      </c>
      <c r="CK154" s="20">
        <f t="shared" si="21"/>
        <v>150</v>
      </c>
      <c r="CL154" s="18" t="s">
        <v>73</v>
      </c>
      <c r="CO154" s="21">
        <f t="shared" si="23"/>
        <v>6885</v>
      </c>
      <c r="CQ154" s="21">
        <f t="shared" si="22"/>
        <v>7650</v>
      </c>
      <c r="CR154" s="21">
        <f>+C154*CK154</f>
        <v>7650</v>
      </c>
      <c r="CS154" s="27">
        <f t="shared" si="24"/>
        <v>0</v>
      </c>
    </row>
    <row r="155" spans="1:97" x14ac:dyDescent="0.25">
      <c r="A155" s="18">
        <v>37</v>
      </c>
      <c r="B155" s="18" t="s">
        <v>35</v>
      </c>
      <c r="C155" s="18">
        <v>62</v>
      </c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>
        <v>62</v>
      </c>
      <c r="Q155" s="18">
        <v>62</v>
      </c>
      <c r="R155" s="18">
        <v>225</v>
      </c>
      <c r="S155" s="18">
        <v>13950</v>
      </c>
      <c r="T155" s="18">
        <v>298</v>
      </c>
      <c r="U155" s="18">
        <v>18476</v>
      </c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20">
        <f t="shared" ref="CJ155:CJ186" si="26">MIN(F155,R155,X155,AD155,AJ155,AP155,AV155,BB155,BH155,BN155,BT155,BZ155,CF155,L155)</f>
        <v>225</v>
      </c>
      <c r="CK155" s="20">
        <f t="shared" ref="CK155:CK186" si="27">MIN(H155,T155,Z155,AF155,AL155,AR155,AX155,BD155,BJ155,BP155,BV155,CB155,CH155,N155)</f>
        <v>298</v>
      </c>
      <c r="CL155" s="18" t="s">
        <v>69</v>
      </c>
      <c r="CO155" s="21">
        <f t="shared" si="23"/>
        <v>13950</v>
      </c>
      <c r="CQ155" s="21">
        <f t="shared" si="22"/>
        <v>18476</v>
      </c>
      <c r="CR155" s="21">
        <f>+C155*CK155</f>
        <v>18476</v>
      </c>
      <c r="CS155" s="27">
        <f t="shared" si="24"/>
        <v>0</v>
      </c>
    </row>
    <row r="156" spans="1:97" x14ac:dyDescent="0.25">
      <c r="A156" s="18">
        <v>38</v>
      </c>
      <c r="B156" s="18" t="s">
        <v>29</v>
      </c>
      <c r="C156" s="18">
        <v>40</v>
      </c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>
        <v>40</v>
      </c>
      <c r="Q156" s="18">
        <v>40</v>
      </c>
      <c r="R156" s="18">
        <v>230</v>
      </c>
      <c r="S156" s="18">
        <v>9200</v>
      </c>
      <c r="T156" s="18">
        <v>255</v>
      </c>
      <c r="U156" s="18">
        <v>10200</v>
      </c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20">
        <f t="shared" si="26"/>
        <v>230</v>
      </c>
      <c r="CK156" s="20">
        <f t="shared" si="27"/>
        <v>255</v>
      </c>
      <c r="CL156" s="18" t="s">
        <v>69</v>
      </c>
      <c r="CO156" s="21">
        <f t="shared" si="23"/>
        <v>9200</v>
      </c>
      <c r="CQ156" s="21">
        <f t="shared" si="22"/>
        <v>10200</v>
      </c>
      <c r="CR156" s="21">
        <f>+CQ156</f>
        <v>10200</v>
      </c>
      <c r="CS156" s="27">
        <f t="shared" si="24"/>
        <v>0</v>
      </c>
    </row>
    <row r="157" spans="1:97" x14ac:dyDescent="0.25">
      <c r="A157" s="18">
        <v>38</v>
      </c>
      <c r="B157" s="18" t="s">
        <v>36</v>
      </c>
      <c r="C157" s="18">
        <v>65</v>
      </c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>
        <v>65</v>
      </c>
      <c r="Q157" s="18">
        <v>65</v>
      </c>
      <c r="R157" s="18">
        <v>26</v>
      </c>
      <c r="S157" s="18">
        <v>1690</v>
      </c>
      <c r="T157" s="18">
        <v>28</v>
      </c>
      <c r="U157" s="18">
        <v>1820</v>
      </c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20">
        <f t="shared" si="26"/>
        <v>26</v>
      </c>
      <c r="CK157" s="20">
        <f t="shared" si="27"/>
        <v>28</v>
      </c>
      <c r="CL157" s="18" t="s">
        <v>76</v>
      </c>
      <c r="CO157" s="21">
        <f t="shared" si="23"/>
        <v>1690</v>
      </c>
      <c r="CQ157" s="21">
        <f t="shared" si="22"/>
        <v>1820</v>
      </c>
      <c r="CR157" s="21">
        <f>+C157*CK157</f>
        <v>1820</v>
      </c>
      <c r="CS157" s="27">
        <f t="shared" si="24"/>
        <v>0</v>
      </c>
    </row>
    <row r="158" spans="1:97" x14ac:dyDescent="0.25">
      <c r="A158" s="18">
        <v>38</v>
      </c>
      <c r="B158" s="18" t="s">
        <v>33</v>
      </c>
      <c r="C158" s="18">
        <v>7</v>
      </c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>
        <v>7</v>
      </c>
      <c r="Q158" s="18">
        <v>7</v>
      </c>
      <c r="R158" s="18">
        <v>405</v>
      </c>
      <c r="S158" s="18">
        <v>2835</v>
      </c>
      <c r="T158" s="18">
        <v>450</v>
      </c>
      <c r="U158" s="18">
        <v>3150</v>
      </c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20">
        <f t="shared" si="26"/>
        <v>405</v>
      </c>
      <c r="CK158" s="20">
        <f t="shared" si="27"/>
        <v>450</v>
      </c>
      <c r="CL158" s="18" t="s">
        <v>82</v>
      </c>
      <c r="CO158" s="21">
        <f t="shared" si="23"/>
        <v>2835</v>
      </c>
      <c r="CQ158" s="21">
        <f t="shared" si="22"/>
        <v>3150</v>
      </c>
      <c r="CR158" s="21">
        <f>+C158*CK158</f>
        <v>3150</v>
      </c>
      <c r="CS158" s="27">
        <f t="shared" si="24"/>
        <v>0</v>
      </c>
    </row>
    <row r="159" spans="1:97" x14ac:dyDescent="0.25">
      <c r="A159" s="18">
        <v>38</v>
      </c>
      <c r="B159" s="18" t="s">
        <v>37</v>
      </c>
      <c r="C159" s="18">
        <v>920</v>
      </c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>
        <v>920</v>
      </c>
      <c r="Q159" s="18">
        <v>920</v>
      </c>
      <c r="R159" s="18">
        <v>18</v>
      </c>
      <c r="S159" s="18">
        <v>16560</v>
      </c>
      <c r="T159" s="18">
        <v>20</v>
      </c>
      <c r="U159" s="18">
        <v>18400</v>
      </c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20">
        <f t="shared" si="26"/>
        <v>18</v>
      </c>
      <c r="CK159" s="20">
        <f t="shared" si="27"/>
        <v>20</v>
      </c>
      <c r="CL159" s="18" t="s">
        <v>82</v>
      </c>
      <c r="CO159" s="21">
        <f t="shared" si="23"/>
        <v>16560</v>
      </c>
      <c r="CQ159" s="21">
        <f t="shared" si="22"/>
        <v>18400</v>
      </c>
      <c r="CR159" s="21">
        <f>+C159*CK159</f>
        <v>18400</v>
      </c>
      <c r="CS159" s="27">
        <f t="shared" si="24"/>
        <v>0</v>
      </c>
    </row>
    <row r="160" spans="1:97" x14ac:dyDescent="0.25">
      <c r="A160" s="18">
        <v>38</v>
      </c>
      <c r="B160" s="18" t="s">
        <v>32</v>
      </c>
      <c r="C160" s="18">
        <v>182</v>
      </c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>
        <v>182</v>
      </c>
      <c r="Q160" s="18">
        <v>182</v>
      </c>
      <c r="R160" s="18">
        <v>189</v>
      </c>
      <c r="S160" s="18">
        <v>34398</v>
      </c>
      <c r="T160" s="18">
        <v>210</v>
      </c>
      <c r="U160" s="18">
        <v>38220</v>
      </c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20">
        <f t="shared" si="26"/>
        <v>189</v>
      </c>
      <c r="CK160" s="20">
        <f t="shared" si="27"/>
        <v>210</v>
      </c>
      <c r="CL160" s="18" t="s">
        <v>69</v>
      </c>
      <c r="CO160" s="21">
        <f t="shared" si="23"/>
        <v>34398</v>
      </c>
      <c r="CQ160" s="21">
        <f t="shared" si="22"/>
        <v>38220</v>
      </c>
      <c r="CR160" s="21">
        <f>+CQ160</f>
        <v>38220</v>
      </c>
      <c r="CS160" s="27">
        <f t="shared" si="24"/>
        <v>0</v>
      </c>
    </row>
    <row r="161" spans="1:97" x14ac:dyDescent="0.25">
      <c r="A161" s="18">
        <v>38</v>
      </c>
      <c r="B161" s="18" t="s">
        <v>34</v>
      </c>
      <c r="C161" s="18">
        <v>1</v>
      </c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>
        <v>1</v>
      </c>
      <c r="Q161" s="18">
        <v>1</v>
      </c>
      <c r="R161" s="18">
        <v>333</v>
      </c>
      <c r="S161" s="18">
        <v>333</v>
      </c>
      <c r="T161" s="18">
        <v>370</v>
      </c>
      <c r="U161" s="18">
        <v>370</v>
      </c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20">
        <f t="shared" si="26"/>
        <v>333</v>
      </c>
      <c r="CK161" s="20">
        <f t="shared" si="27"/>
        <v>370</v>
      </c>
      <c r="CL161" s="18" t="s">
        <v>69</v>
      </c>
      <c r="CO161" s="21">
        <f t="shared" si="23"/>
        <v>333</v>
      </c>
      <c r="CQ161" s="21">
        <f t="shared" si="22"/>
        <v>370</v>
      </c>
      <c r="CR161" s="21">
        <f>+C161*CK161</f>
        <v>370</v>
      </c>
      <c r="CS161" s="27">
        <f t="shared" si="24"/>
        <v>0</v>
      </c>
    </row>
    <row r="162" spans="1:97" x14ac:dyDescent="0.25">
      <c r="A162" s="18">
        <v>38</v>
      </c>
      <c r="B162" s="18" t="s">
        <v>31</v>
      </c>
      <c r="C162" s="18">
        <v>10</v>
      </c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>
        <v>10</v>
      </c>
      <c r="Q162" s="18">
        <v>10</v>
      </c>
      <c r="R162" s="18">
        <v>149</v>
      </c>
      <c r="S162" s="18">
        <v>1490</v>
      </c>
      <c r="T162" s="18">
        <v>165</v>
      </c>
      <c r="U162" s="18">
        <v>1650</v>
      </c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20">
        <f t="shared" si="26"/>
        <v>149</v>
      </c>
      <c r="CK162" s="20">
        <f t="shared" si="27"/>
        <v>165</v>
      </c>
      <c r="CL162" s="18" t="s">
        <v>73</v>
      </c>
      <c r="CO162" s="21">
        <f t="shared" si="23"/>
        <v>1490</v>
      </c>
      <c r="CQ162" s="21">
        <f t="shared" si="22"/>
        <v>1650</v>
      </c>
      <c r="CR162" s="21">
        <f>+C162*CK162</f>
        <v>1650</v>
      </c>
      <c r="CS162" s="27">
        <f t="shared" si="24"/>
        <v>0</v>
      </c>
    </row>
    <row r="163" spans="1:97" x14ac:dyDescent="0.25">
      <c r="A163" s="18">
        <v>38</v>
      </c>
      <c r="B163" s="18" t="s">
        <v>30</v>
      </c>
      <c r="C163" s="18">
        <v>51</v>
      </c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>
        <v>51</v>
      </c>
      <c r="Q163" s="18">
        <v>51</v>
      </c>
      <c r="R163" s="18">
        <v>135</v>
      </c>
      <c r="S163" s="18">
        <v>6885</v>
      </c>
      <c r="T163" s="18">
        <v>150</v>
      </c>
      <c r="U163" s="18">
        <v>7650</v>
      </c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20">
        <f t="shared" si="26"/>
        <v>135</v>
      </c>
      <c r="CK163" s="20">
        <f t="shared" si="27"/>
        <v>150</v>
      </c>
      <c r="CL163" s="18" t="s">
        <v>73</v>
      </c>
      <c r="CO163" s="21">
        <f t="shared" si="23"/>
        <v>6885</v>
      </c>
      <c r="CQ163" s="21">
        <f t="shared" si="22"/>
        <v>7650</v>
      </c>
      <c r="CR163" s="21">
        <f>+C163*CK163</f>
        <v>7650</v>
      </c>
      <c r="CS163" s="27">
        <f t="shared" si="24"/>
        <v>0</v>
      </c>
    </row>
    <row r="164" spans="1:97" x14ac:dyDescent="0.25">
      <c r="A164" s="18">
        <v>38</v>
      </c>
      <c r="B164" s="18" t="s">
        <v>35</v>
      </c>
      <c r="C164" s="18">
        <v>62</v>
      </c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>
        <v>62</v>
      </c>
      <c r="Q164" s="18">
        <v>62</v>
      </c>
      <c r="R164" s="18">
        <v>225</v>
      </c>
      <c r="S164" s="18">
        <v>13950</v>
      </c>
      <c r="T164" s="18">
        <v>298</v>
      </c>
      <c r="U164" s="18">
        <v>18476</v>
      </c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20">
        <f t="shared" si="26"/>
        <v>225</v>
      </c>
      <c r="CK164" s="20">
        <f t="shared" si="27"/>
        <v>298</v>
      </c>
      <c r="CL164" s="18" t="s">
        <v>69</v>
      </c>
      <c r="CO164" s="21">
        <f t="shared" si="23"/>
        <v>13950</v>
      </c>
      <c r="CQ164" s="21">
        <f t="shared" si="22"/>
        <v>18476</v>
      </c>
      <c r="CR164" s="21">
        <f>+C164*CK164</f>
        <v>18476</v>
      </c>
      <c r="CS164" s="27">
        <f t="shared" si="24"/>
        <v>0</v>
      </c>
    </row>
    <row r="165" spans="1:97" x14ac:dyDescent="0.25">
      <c r="A165" s="18">
        <v>39</v>
      </c>
      <c r="B165" s="18" t="s">
        <v>29</v>
      </c>
      <c r="C165" s="18">
        <v>40</v>
      </c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>
        <v>40</v>
      </c>
      <c r="Q165" s="18">
        <v>40</v>
      </c>
      <c r="R165" s="18">
        <v>230</v>
      </c>
      <c r="S165" s="18">
        <v>9200</v>
      </c>
      <c r="T165" s="18">
        <v>255</v>
      </c>
      <c r="U165" s="18">
        <v>10200</v>
      </c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20">
        <f t="shared" si="26"/>
        <v>230</v>
      </c>
      <c r="CK165" s="20">
        <f t="shared" si="27"/>
        <v>255</v>
      </c>
      <c r="CL165" s="18" t="s">
        <v>69</v>
      </c>
      <c r="CO165" s="21">
        <f t="shared" si="23"/>
        <v>9200</v>
      </c>
      <c r="CQ165" s="21">
        <f t="shared" si="22"/>
        <v>10200</v>
      </c>
      <c r="CR165" s="21">
        <f>+CQ165</f>
        <v>10200</v>
      </c>
      <c r="CS165" s="27">
        <f t="shared" si="24"/>
        <v>0</v>
      </c>
    </row>
    <row r="166" spans="1:97" x14ac:dyDescent="0.25">
      <c r="A166" s="18">
        <v>39</v>
      </c>
      <c r="B166" s="18" t="s">
        <v>36</v>
      </c>
      <c r="C166" s="18">
        <v>65</v>
      </c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>
        <v>65</v>
      </c>
      <c r="Q166" s="18">
        <v>65</v>
      </c>
      <c r="R166" s="18">
        <v>26</v>
      </c>
      <c r="S166" s="18">
        <v>1690</v>
      </c>
      <c r="T166" s="18">
        <v>28</v>
      </c>
      <c r="U166" s="18">
        <v>1820</v>
      </c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20">
        <f t="shared" si="26"/>
        <v>26</v>
      </c>
      <c r="CK166" s="20">
        <f t="shared" si="27"/>
        <v>28</v>
      </c>
      <c r="CL166" s="18" t="s">
        <v>76</v>
      </c>
      <c r="CO166" s="21">
        <f t="shared" si="23"/>
        <v>1690</v>
      </c>
      <c r="CQ166" s="21">
        <f t="shared" si="22"/>
        <v>1820</v>
      </c>
      <c r="CR166" s="21">
        <f>+C166*CK166</f>
        <v>1820</v>
      </c>
      <c r="CS166" s="27">
        <f t="shared" si="24"/>
        <v>0</v>
      </c>
    </row>
    <row r="167" spans="1:97" x14ac:dyDescent="0.25">
      <c r="A167" s="18">
        <v>39</v>
      </c>
      <c r="B167" s="18" t="s">
        <v>33</v>
      </c>
      <c r="C167" s="18">
        <v>7</v>
      </c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>
        <v>7</v>
      </c>
      <c r="Q167" s="18">
        <v>7</v>
      </c>
      <c r="R167" s="18">
        <v>405</v>
      </c>
      <c r="S167" s="18">
        <v>2835</v>
      </c>
      <c r="T167" s="18">
        <v>450</v>
      </c>
      <c r="U167" s="18">
        <v>3150</v>
      </c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20">
        <f t="shared" si="26"/>
        <v>405</v>
      </c>
      <c r="CK167" s="20">
        <f t="shared" si="27"/>
        <v>450</v>
      </c>
      <c r="CL167" s="18" t="s">
        <v>82</v>
      </c>
      <c r="CO167" s="21">
        <f t="shared" si="23"/>
        <v>2835</v>
      </c>
      <c r="CQ167" s="21">
        <f t="shared" si="22"/>
        <v>3150</v>
      </c>
      <c r="CR167" s="21">
        <f>+C167*CK167</f>
        <v>3150</v>
      </c>
      <c r="CS167" s="27">
        <f t="shared" si="24"/>
        <v>0</v>
      </c>
    </row>
    <row r="168" spans="1:97" x14ac:dyDescent="0.25">
      <c r="A168" s="18">
        <v>39</v>
      </c>
      <c r="B168" s="18" t="s">
        <v>37</v>
      </c>
      <c r="C168" s="18">
        <v>920</v>
      </c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>
        <v>920</v>
      </c>
      <c r="Q168" s="18">
        <v>920</v>
      </c>
      <c r="R168" s="18">
        <v>18</v>
      </c>
      <c r="S168" s="18">
        <v>16560</v>
      </c>
      <c r="T168" s="18">
        <v>20</v>
      </c>
      <c r="U168" s="18">
        <v>18400</v>
      </c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20">
        <f t="shared" si="26"/>
        <v>18</v>
      </c>
      <c r="CK168" s="20">
        <f t="shared" si="27"/>
        <v>20</v>
      </c>
      <c r="CL168" s="18" t="s">
        <v>82</v>
      </c>
      <c r="CO168" s="21">
        <f t="shared" si="23"/>
        <v>16560</v>
      </c>
      <c r="CQ168" s="21">
        <f t="shared" si="22"/>
        <v>18400</v>
      </c>
      <c r="CR168" s="21">
        <f>+C168*CK168</f>
        <v>18400</v>
      </c>
      <c r="CS168" s="27">
        <f t="shared" si="24"/>
        <v>0</v>
      </c>
    </row>
    <row r="169" spans="1:97" x14ac:dyDescent="0.25">
      <c r="A169" s="18">
        <v>39</v>
      </c>
      <c r="B169" s="18" t="s">
        <v>32</v>
      </c>
      <c r="C169" s="18">
        <v>182</v>
      </c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>
        <v>182</v>
      </c>
      <c r="Q169" s="18">
        <v>182</v>
      </c>
      <c r="R169" s="18">
        <v>189</v>
      </c>
      <c r="S169" s="18">
        <v>34398</v>
      </c>
      <c r="T169" s="18">
        <v>210</v>
      </c>
      <c r="U169" s="18">
        <v>38220</v>
      </c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20">
        <f t="shared" si="26"/>
        <v>189</v>
      </c>
      <c r="CK169" s="20">
        <f t="shared" si="27"/>
        <v>210</v>
      </c>
      <c r="CL169" s="18" t="s">
        <v>69</v>
      </c>
      <c r="CO169" s="21">
        <f t="shared" si="23"/>
        <v>34398</v>
      </c>
      <c r="CQ169" s="21">
        <f t="shared" si="22"/>
        <v>38220</v>
      </c>
      <c r="CR169" s="21">
        <f>+CQ169</f>
        <v>38220</v>
      </c>
      <c r="CS169" s="27">
        <f t="shared" si="24"/>
        <v>0</v>
      </c>
    </row>
    <row r="170" spans="1:97" x14ac:dyDescent="0.25">
      <c r="A170" s="18">
        <v>39</v>
      </c>
      <c r="B170" s="18" t="s">
        <v>34</v>
      </c>
      <c r="C170" s="18">
        <v>1</v>
      </c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>
        <v>1</v>
      </c>
      <c r="Q170" s="18">
        <v>1</v>
      </c>
      <c r="R170" s="18">
        <v>333</v>
      </c>
      <c r="S170" s="18">
        <v>333</v>
      </c>
      <c r="T170" s="18">
        <v>370</v>
      </c>
      <c r="U170" s="18">
        <v>370</v>
      </c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20">
        <f t="shared" si="26"/>
        <v>333</v>
      </c>
      <c r="CK170" s="20">
        <f t="shared" si="27"/>
        <v>370</v>
      </c>
      <c r="CL170" s="18" t="s">
        <v>69</v>
      </c>
      <c r="CO170" s="21">
        <f t="shared" si="23"/>
        <v>333</v>
      </c>
      <c r="CQ170" s="21">
        <f t="shared" si="22"/>
        <v>370</v>
      </c>
      <c r="CR170" s="21">
        <f>+C170*CK170</f>
        <v>370</v>
      </c>
      <c r="CS170" s="27">
        <f t="shared" si="24"/>
        <v>0</v>
      </c>
    </row>
    <row r="171" spans="1:97" x14ac:dyDescent="0.25">
      <c r="A171" s="18">
        <v>39</v>
      </c>
      <c r="B171" s="18" t="s">
        <v>31</v>
      </c>
      <c r="C171" s="18">
        <v>10</v>
      </c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>
        <v>10</v>
      </c>
      <c r="Q171" s="18">
        <v>10</v>
      </c>
      <c r="R171" s="18">
        <v>149</v>
      </c>
      <c r="S171" s="18">
        <v>1490</v>
      </c>
      <c r="T171" s="18">
        <v>165</v>
      </c>
      <c r="U171" s="18">
        <v>1650</v>
      </c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20">
        <f t="shared" si="26"/>
        <v>149</v>
      </c>
      <c r="CK171" s="20">
        <f t="shared" si="27"/>
        <v>165</v>
      </c>
      <c r="CL171" s="18" t="s">
        <v>73</v>
      </c>
      <c r="CO171" s="21">
        <f t="shared" si="23"/>
        <v>1490</v>
      </c>
      <c r="CQ171" s="21">
        <f t="shared" si="22"/>
        <v>1650</v>
      </c>
      <c r="CR171" s="21">
        <f>+C171*CK171</f>
        <v>1650</v>
      </c>
      <c r="CS171" s="27">
        <f t="shared" si="24"/>
        <v>0</v>
      </c>
    </row>
    <row r="172" spans="1:97" x14ac:dyDescent="0.25">
      <c r="A172" s="18">
        <v>39</v>
      </c>
      <c r="B172" s="18" t="s">
        <v>30</v>
      </c>
      <c r="C172" s="18">
        <v>51</v>
      </c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>
        <v>51</v>
      </c>
      <c r="Q172" s="18">
        <v>51</v>
      </c>
      <c r="R172" s="18">
        <v>135</v>
      </c>
      <c r="S172" s="18">
        <v>6885</v>
      </c>
      <c r="T172" s="18">
        <v>150</v>
      </c>
      <c r="U172" s="18">
        <v>7650</v>
      </c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20">
        <f t="shared" si="26"/>
        <v>135</v>
      </c>
      <c r="CK172" s="20">
        <f t="shared" si="27"/>
        <v>150</v>
      </c>
      <c r="CL172" s="18" t="s">
        <v>73</v>
      </c>
      <c r="CO172" s="21">
        <f t="shared" si="23"/>
        <v>6885</v>
      </c>
      <c r="CQ172" s="21">
        <f t="shared" si="22"/>
        <v>7650</v>
      </c>
      <c r="CR172" s="21">
        <f>+C172*CK172</f>
        <v>7650</v>
      </c>
      <c r="CS172" s="27">
        <f t="shared" si="24"/>
        <v>0</v>
      </c>
    </row>
    <row r="173" spans="1:97" x14ac:dyDescent="0.25">
      <c r="A173" s="18">
        <v>39</v>
      </c>
      <c r="B173" s="18" t="s">
        <v>35</v>
      </c>
      <c r="C173" s="18">
        <v>62</v>
      </c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>
        <v>62</v>
      </c>
      <c r="Q173" s="18">
        <v>62</v>
      </c>
      <c r="R173" s="18">
        <v>225</v>
      </c>
      <c r="S173" s="18">
        <v>13950</v>
      </c>
      <c r="T173" s="18">
        <v>298</v>
      </c>
      <c r="U173" s="18">
        <v>18476</v>
      </c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20">
        <f t="shared" si="26"/>
        <v>225</v>
      </c>
      <c r="CK173" s="20">
        <f t="shared" si="27"/>
        <v>298</v>
      </c>
      <c r="CL173" s="18" t="s">
        <v>69</v>
      </c>
      <c r="CO173" s="21">
        <f t="shared" si="23"/>
        <v>13950</v>
      </c>
      <c r="CQ173" s="21">
        <f t="shared" si="22"/>
        <v>18476</v>
      </c>
      <c r="CR173" s="21">
        <f>+C173*CK173</f>
        <v>18476</v>
      </c>
      <c r="CS173" s="27">
        <f t="shared" si="24"/>
        <v>0</v>
      </c>
    </row>
    <row r="174" spans="1:97" x14ac:dyDescent="0.25">
      <c r="A174" s="18">
        <v>40</v>
      </c>
      <c r="B174" s="18" t="s">
        <v>29</v>
      </c>
      <c r="C174" s="18">
        <v>40</v>
      </c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>
        <v>40</v>
      </c>
      <c r="Q174" s="18">
        <v>40</v>
      </c>
      <c r="R174" s="18">
        <v>230</v>
      </c>
      <c r="S174" s="18">
        <v>9200</v>
      </c>
      <c r="T174" s="18">
        <v>255</v>
      </c>
      <c r="U174" s="18">
        <v>10200</v>
      </c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20">
        <f t="shared" si="26"/>
        <v>230</v>
      </c>
      <c r="CK174" s="20">
        <f t="shared" si="27"/>
        <v>255</v>
      </c>
      <c r="CL174" s="18" t="s">
        <v>69</v>
      </c>
      <c r="CO174" s="21">
        <f t="shared" si="23"/>
        <v>9200</v>
      </c>
      <c r="CQ174" s="21">
        <f t="shared" si="22"/>
        <v>10200</v>
      </c>
      <c r="CR174" s="21">
        <f>+CQ174</f>
        <v>10200</v>
      </c>
      <c r="CS174" s="27">
        <f t="shared" si="24"/>
        <v>0</v>
      </c>
    </row>
    <row r="175" spans="1:97" x14ac:dyDescent="0.25">
      <c r="A175" s="18">
        <v>40</v>
      </c>
      <c r="B175" s="18" t="s">
        <v>36</v>
      </c>
      <c r="C175" s="18">
        <v>65</v>
      </c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>
        <v>65</v>
      </c>
      <c r="Q175" s="18">
        <v>65</v>
      </c>
      <c r="R175" s="18">
        <v>26</v>
      </c>
      <c r="S175" s="18">
        <v>1690</v>
      </c>
      <c r="T175" s="18">
        <v>28</v>
      </c>
      <c r="U175" s="18">
        <v>1820</v>
      </c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20">
        <f t="shared" si="26"/>
        <v>26</v>
      </c>
      <c r="CK175" s="20">
        <f t="shared" si="27"/>
        <v>28</v>
      </c>
      <c r="CL175" s="18" t="s">
        <v>76</v>
      </c>
      <c r="CO175" s="21">
        <f t="shared" si="23"/>
        <v>1690</v>
      </c>
      <c r="CQ175" s="21">
        <f t="shared" si="22"/>
        <v>1820</v>
      </c>
      <c r="CR175" s="21">
        <f>+C175*CK175</f>
        <v>1820</v>
      </c>
      <c r="CS175" s="27">
        <f t="shared" si="24"/>
        <v>0</v>
      </c>
    </row>
    <row r="176" spans="1:97" x14ac:dyDescent="0.25">
      <c r="A176" s="18">
        <v>40</v>
      </c>
      <c r="B176" s="18" t="s">
        <v>33</v>
      </c>
      <c r="C176" s="18">
        <v>7</v>
      </c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>
        <v>7</v>
      </c>
      <c r="Q176" s="18">
        <v>7</v>
      </c>
      <c r="R176" s="18">
        <v>405</v>
      </c>
      <c r="S176" s="18">
        <v>2835</v>
      </c>
      <c r="T176" s="18">
        <v>450</v>
      </c>
      <c r="U176" s="18">
        <v>3150</v>
      </c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20">
        <f t="shared" si="26"/>
        <v>405</v>
      </c>
      <c r="CK176" s="20">
        <f t="shared" si="27"/>
        <v>450</v>
      </c>
      <c r="CL176" s="18" t="s">
        <v>82</v>
      </c>
      <c r="CO176" s="21">
        <f t="shared" si="23"/>
        <v>2835</v>
      </c>
      <c r="CQ176" s="21">
        <f t="shared" si="22"/>
        <v>3150</v>
      </c>
      <c r="CR176" s="21">
        <f>+C176*CK176</f>
        <v>3150</v>
      </c>
      <c r="CS176" s="27">
        <f t="shared" si="24"/>
        <v>0</v>
      </c>
    </row>
    <row r="177" spans="1:97" x14ac:dyDescent="0.25">
      <c r="A177" s="18">
        <v>40</v>
      </c>
      <c r="B177" s="18" t="s">
        <v>37</v>
      </c>
      <c r="C177" s="18">
        <v>920</v>
      </c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>
        <v>920</v>
      </c>
      <c r="Q177" s="18">
        <v>920</v>
      </c>
      <c r="R177" s="18">
        <v>18</v>
      </c>
      <c r="S177" s="18">
        <v>16560</v>
      </c>
      <c r="T177" s="18">
        <v>20</v>
      </c>
      <c r="U177" s="18">
        <v>18400</v>
      </c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20">
        <f t="shared" si="26"/>
        <v>18</v>
      </c>
      <c r="CK177" s="20">
        <f t="shared" si="27"/>
        <v>20</v>
      </c>
      <c r="CL177" s="18" t="s">
        <v>82</v>
      </c>
      <c r="CO177" s="21">
        <f t="shared" si="23"/>
        <v>16560</v>
      </c>
      <c r="CQ177" s="21">
        <f t="shared" si="22"/>
        <v>18400</v>
      </c>
      <c r="CR177" s="21">
        <f>+C177*CK177</f>
        <v>18400</v>
      </c>
      <c r="CS177" s="27">
        <f t="shared" si="24"/>
        <v>0</v>
      </c>
    </row>
    <row r="178" spans="1:97" x14ac:dyDescent="0.25">
      <c r="A178" s="18">
        <v>40</v>
      </c>
      <c r="B178" s="18" t="s">
        <v>32</v>
      </c>
      <c r="C178" s="18">
        <v>182</v>
      </c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>
        <v>182</v>
      </c>
      <c r="Q178" s="18">
        <v>182</v>
      </c>
      <c r="R178" s="18">
        <v>189</v>
      </c>
      <c r="S178" s="18">
        <v>34398</v>
      </c>
      <c r="T178" s="18">
        <v>210</v>
      </c>
      <c r="U178" s="18">
        <v>38220</v>
      </c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20">
        <f t="shared" si="26"/>
        <v>189</v>
      </c>
      <c r="CK178" s="20">
        <f t="shared" si="27"/>
        <v>210</v>
      </c>
      <c r="CL178" s="18" t="s">
        <v>69</v>
      </c>
      <c r="CO178" s="21">
        <f t="shared" si="23"/>
        <v>34398</v>
      </c>
      <c r="CQ178" s="21">
        <f t="shared" si="22"/>
        <v>38220</v>
      </c>
      <c r="CR178" s="21">
        <f>+CQ178</f>
        <v>38220</v>
      </c>
      <c r="CS178" s="27">
        <f t="shared" si="24"/>
        <v>0</v>
      </c>
    </row>
    <row r="179" spans="1:97" x14ac:dyDescent="0.25">
      <c r="A179" s="18">
        <v>40</v>
      </c>
      <c r="B179" s="18" t="s">
        <v>34</v>
      </c>
      <c r="C179" s="18">
        <v>1</v>
      </c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>
        <v>1</v>
      </c>
      <c r="Q179" s="18">
        <v>1</v>
      </c>
      <c r="R179" s="18">
        <v>333</v>
      </c>
      <c r="S179" s="18">
        <v>333</v>
      </c>
      <c r="T179" s="18">
        <v>370</v>
      </c>
      <c r="U179" s="18">
        <v>370</v>
      </c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20">
        <f t="shared" si="26"/>
        <v>333</v>
      </c>
      <c r="CK179" s="20">
        <f t="shared" si="27"/>
        <v>370</v>
      </c>
      <c r="CL179" s="18" t="s">
        <v>69</v>
      </c>
      <c r="CO179" s="21">
        <f t="shared" si="23"/>
        <v>333</v>
      </c>
      <c r="CQ179" s="21">
        <f t="shared" si="22"/>
        <v>370</v>
      </c>
      <c r="CR179" s="21">
        <f t="shared" ref="CR179:CR200" si="28">+C179*CK179</f>
        <v>370</v>
      </c>
      <c r="CS179" s="27">
        <f t="shared" si="24"/>
        <v>0</v>
      </c>
    </row>
    <row r="180" spans="1:97" x14ac:dyDescent="0.25">
      <c r="A180" s="18">
        <v>40</v>
      </c>
      <c r="B180" s="18" t="s">
        <v>31</v>
      </c>
      <c r="C180" s="18">
        <v>10</v>
      </c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>
        <v>10</v>
      </c>
      <c r="Q180" s="18">
        <v>10</v>
      </c>
      <c r="R180" s="18">
        <v>149</v>
      </c>
      <c r="S180" s="18">
        <v>1490</v>
      </c>
      <c r="T180" s="18">
        <v>165</v>
      </c>
      <c r="U180" s="18">
        <v>1650</v>
      </c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20">
        <f t="shared" si="26"/>
        <v>149</v>
      </c>
      <c r="CK180" s="20">
        <f t="shared" si="27"/>
        <v>165</v>
      </c>
      <c r="CL180" s="18" t="s">
        <v>73</v>
      </c>
      <c r="CO180" s="21">
        <f t="shared" si="23"/>
        <v>1490</v>
      </c>
      <c r="CQ180" s="21">
        <f t="shared" si="22"/>
        <v>1650</v>
      </c>
      <c r="CR180" s="21">
        <f t="shared" si="28"/>
        <v>1650</v>
      </c>
      <c r="CS180" s="27">
        <f t="shared" si="24"/>
        <v>0</v>
      </c>
    </row>
    <row r="181" spans="1:97" x14ac:dyDescent="0.25">
      <c r="A181" s="18">
        <v>40</v>
      </c>
      <c r="B181" s="18" t="s">
        <v>30</v>
      </c>
      <c r="C181" s="18">
        <v>51</v>
      </c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>
        <v>51</v>
      </c>
      <c r="Q181" s="18">
        <v>51</v>
      </c>
      <c r="R181" s="18">
        <v>135</v>
      </c>
      <c r="S181" s="18">
        <v>6885</v>
      </c>
      <c r="T181" s="18">
        <v>150</v>
      </c>
      <c r="U181" s="18">
        <v>7650</v>
      </c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20">
        <f t="shared" si="26"/>
        <v>135</v>
      </c>
      <c r="CK181" s="20">
        <f t="shared" si="27"/>
        <v>150</v>
      </c>
      <c r="CL181" s="18" t="s">
        <v>73</v>
      </c>
      <c r="CO181" s="21">
        <f t="shared" si="23"/>
        <v>6885</v>
      </c>
      <c r="CQ181" s="21">
        <f t="shared" si="22"/>
        <v>7650</v>
      </c>
      <c r="CR181" s="21">
        <f t="shared" si="28"/>
        <v>7650</v>
      </c>
      <c r="CS181" s="27">
        <f t="shared" si="24"/>
        <v>0</v>
      </c>
    </row>
    <row r="182" spans="1:97" x14ac:dyDescent="0.25">
      <c r="A182" s="18">
        <v>40</v>
      </c>
      <c r="B182" s="18" t="s">
        <v>35</v>
      </c>
      <c r="C182" s="18">
        <v>62</v>
      </c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>
        <v>62</v>
      </c>
      <c r="Q182" s="18">
        <v>62</v>
      </c>
      <c r="R182" s="18">
        <v>225</v>
      </c>
      <c r="S182" s="18">
        <v>13950</v>
      </c>
      <c r="T182" s="18">
        <v>298</v>
      </c>
      <c r="U182" s="18">
        <v>18476</v>
      </c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20">
        <f t="shared" si="26"/>
        <v>225</v>
      </c>
      <c r="CK182" s="20">
        <f t="shared" si="27"/>
        <v>298</v>
      </c>
      <c r="CL182" s="18" t="s">
        <v>69</v>
      </c>
      <c r="CO182" s="21">
        <f t="shared" si="23"/>
        <v>13950</v>
      </c>
      <c r="CQ182" s="21">
        <f t="shared" si="22"/>
        <v>18476</v>
      </c>
      <c r="CR182" s="21">
        <f t="shared" si="28"/>
        <v>18476</v>
      </c>
      <c r="CS182" s="27">
        <f t="shared" si="24"/>
        <v>0</v>
      </c>
    </row>
    <row r="183" spans="1:97" x14ac:dyDescent="0.25">
      <c r="A183" s="18">
        <v>41</v>
      </c>
      <c r="B183" s="18" t="s">
        <v>29</v>
      </c>
      <c r="C183" s="18">
        <v>2564</v>
      </c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>
        <v>2564</v>
      </c>
      <c r="Q183" s="18">
        <v>2564</v>
      </c>
      <c r="R183" s="18">
        <v>230</v>
      </c>
      <c r="S183" s="18">
        <v>589720</v>
      </c>
      <c r="T183" s="18">
        <v>255</v>
      </c>
      <c r="U183" s="18">
        <v>653820</v>
      </c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>
        <v>2564</v>
      </c>
      <c r="BY183" s="18">
        <v>2564</v>
      </c>
      <c r="BZ183" s="18">
        <v>300</v>
      </c>
      <c r="CA183" s="18">
        <v>769200</v>
      </c>
      <c r="CB183" s="18">
        <v>375</v>
      </c>
      <c r="CC183" s="18">
        <v>961500</v>
      </c>
      <c r="CD183" s="18"/>
      <c r="CE183" s="18"/>
      <c r="CF183" s="18"/>
      <c r="CG183" s="18"/>
      <c r="CH183" s="18"/>
      <c r="CI183" s="18"/>
      <c r="CJ183" s="20">
        <f t="shared" si="26"/>
        <v>230</v>
      </c>
      <c r="CK183" s="20">
        <f t="shared" si="27"/>
        <v>255</v>
      </c>
      <c r="CL183" s="18" t="s">
        <v>73</v>
      </c>
      <c r="CO183" s="21">
        <f t="shared" si="23"/>
        <v>589720</v>
      </c>
      <c r="CQ183" s="21">
        <f t="shared" si="22"/>
        <v>653820</v>
      </c>
      <c r="CR183" s="21">
        <f t="shared" si="28"/>
        <v>653820</v>
      </c>
      <c r="CS183" s="27">
        <f t="shared" si="24"/>
        <v>0</v>
      </c>
    </row>
    <row r="184" spans="1:97" x14ac:dyDescent="0.25">
      <c r="A184" s="18">
        <v>41</v>
      </c>
      <c r="B184" s="18" t="s">
        <v>36</v>
      </c>
      <c r="C184" s="18">
        <v>4141</v>
      </c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>
        <v>4141</v>
      </c>
      <c r="Q184" s="18">
        <v>4141</v>
      </c>
      <c r="R184" s="18">
        <v>26</v>
      </c>
      <c r="S184" s="18">
        <v>107666</v>
      </c>
      <c r="T184" s="18">
        <v>28</v>
      </c>
      <c r="U184" s="18">
        <v>115948</v>
      </c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>
        <v>4141</v>
      </c>
      <c r="BY184" s="18">
        <v>4141</v>
      </c>
      <c r="BZ184" s="18">
        <v>28.5</v>
      </c>
      <c r="CA184" s="18">
        <v>118018.5</v>
      </c>
      <c r="CB184" s="18">
        <v>35.625</v>
      </c>
      <c r="CC184" s="18">
        <v>147523.125</v>
      </c>
      <c r="CD184" s="18"/>
      <c r="CE184" s="18"/>
      <c r="CF184" s="18"/>
      <c r="CG184" s="18"/>
      <c r="CH184" s="18"/>
      <c r="CI184" s="18"/>
      <c r="CJ184" s="20">
        <f t="shared" si="26"/>
        <v>26</v>
      </c>
      <c r="CK184" s="20">
        <f t="shared" si="27"/>
        <v>28</v>
      </c>
      <c r="CL184" s="18" t="s">
        <v>73</v>
      </c>
      <c r="CO184" s="21">
        <f t="shared" si="23"/>
        <v>107666</v>
      </c>
      <c r="CQ184" s="21">
        <f t="shared" si="22"/>
        <v>115948</v>
      </c>
      <c r="CR184" s="21">
        <f t="shared" si="28"/>
        <v>115948</v>
      </c>
      <c r="CS184" s="27">
        <f t="shared" si="24"/>
        <v>0</v>
      </c>
    </row>
    <row r="185" spans="1:97" x14ac:dyDescent="0.25">
      <c r="A185" s="18">
        <v>41</v>
      </c>
      <c r="B185" s="18" t="s">
        <v>33</v>
      </c>
      <c r="C185" s="18">
        <v>420</v>
      </c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>
        <v>420</v>
      </c>
      <c r="Q185" s="18">
        <v>420</v>
      </c>
      <c r="R185" s="18">
        <v>405</v>
      </c>
      <c r="S185" s="18">
        <v>170100</v>
      </c>
      <c r="T185" s="18">
        <v>450</v>
      </c>
      <c r="U185" s="18">
        <v>189000</v>
      </c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>
        <v>420</v>
      </c>
      <c r="BY185" s="18">
        <v>420</v>
      </c>
      <c r="BZ185" s="18">
        <v>664</v>
      </c>
      <c r="CA185" s="18">
        <v>278880</v>
      </c>
      <c r="CB185" s="18">
        <v>830</v>
      </c>
      <c r="CC185" s="18">
        <v>348600</v>
      </c>
      <c r="CD185" s="18"/>
      <c r="CE185" s="18"/>
      <c r="CF185" s="18"/>
      <c r="CG185" s="18"/>
      <c r="CH185" s="18"/>
      <c r="CI185" s="18"/>
      <c r="CJ185" s="20">
        <f t="shared" si="26"/>
        <v>405</v>
      </c>
      <c r="CK185" s="20">
        <f t="shared" si="27"/>
        <v>450</v>
      </c>
      <c r="CL185" s="18" t="s">
        <v>73</v>
      </c>
      <c r="CO185" s="21">
        <f t="shared" si="23"/>
        <v>170100</v>
      </c>
      <c r="CQ185" s="21">
        <f t="shared" si="22"/>
        <v>189000</v>
      </c>
      <c r="CR185" s="21">
        <f t="shared" si="28"/>
        <v>189000</v>
      </c>
      <c r="CS185" s="27">
        <f t="shared" si="24"/>
        <v>0</v>
      </c>
    </row>
    <row r="186" spans="1:97" x14ac:dyDescent="0.25">
      <c r="A186" s="18">
        <v>41</v>
      </c>
      <c r="B186" s="18" t="s">
        <v>37</v>
      </c>
      <c r="C186" s="18">
        <v>113528</v>
      </c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>
        <v>113528</v>
      </c>
      <c r="Q186" s="18">
        <v>113528</v>
      </c>
      <c r="R186" s="18">
        <v>18</v>
      </c>
      <c r="S186" s="18">
        <v>2043504</v>
      </c>
      <c r="T186" s="18">
        <v>20</v>
      </c>
      <c r="U186" s="18">
        <v>2270560</v>
      </c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>
        <v>113528</v>
      </c>
      <c r="BY186" s="18">
        <v>113528</v>
      </c>
      <c r="BZ186" s="18">
        <v>22</v>
      </c>
      <c r="CA186" s="18">
        <v>2497616</v>
      </c>
      <c r="CB186" s="18">
        <v>27.5</v>
      </c>
      <c r="CC186" s="18">
        <v>3122020</v>
      </c>
      <c r="CD186" s="18"/>
      <c r="CE186" s="18"/>
      <c r="CF186" s="18"/>
      <c r="CG186" s="18"/>
      <c r="CH186" s="18"/>
      <c r="CI186" s="18"/>
      <c r="CJ186" s="20">
        <f t="shared" si="26"/>
        <v>18</v>
      </c>
      <c r="CK186" s="20">
        <f t="shared" si="27"/>
        <v>20</v>
      </c>
      <c r="CL186" s="18" t="s">
        <v>73</v>
      </c>
      <c r="CO186" s="21">
        <f t="shared" si="23"/>
        <v>2043504</v>
      </c>
      <c r="CQ186" s="21">
        <f t="shared" si="22"/>
        <v>2270560</v>
      </c>
      <c r="CR186" s="21">
        <f t="shared" si="28"/>
        <v>2270560</v>
      </c>
      <c r="CS186" s="27">
        <f t="shared" si="24"/>
        <v>0</v>
      </c>
    </row>
    <row r="187" spans="1:97" x14ac:dyDescent="0.25">
      <c r="A187" s="18">
        <v>41</v>
      </c>
      <c r="B187" s="18" t="s">
        <v>32</v>
      </c>
      <c r="C187" s="18">
        <v>11593</v>
      </c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>
        <v>11593</v>
      </c>
      <c r="Q187" s="18">
        <v>11593</v>
      </c>
      <c r="R187" s="18">
        <v>189</v>
      </c>
      <c r="S187" s="18">
        <v>2191077</v>
      </c>
      <c r="T187" s="18">
        <v>210</v>
      </c>
      <c r="U187" s="18">
        <v>2434530</v>
      </c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>
        <v>11593</v>
      </c>
      <c r="BY187" s="18">
        <v>11593</v>
      </c>
      <c r="BZ187" s="18">
        <v>188</v>
      </c>
      <c r="CA187" s="18">
        <v>2179484</v>
      </c>
      <c r="CB187" s="18">
        <v>235</v>
      </c>
      <c r="CC187" s="18">
        <v>2724355</v>
      </c>
      <c r="CD187" s="18"/>
      <c r="CE187" s="18"/>
      <c r="CF187" s="18"/>
      <c r="CG187" s="18"/>
      <c r="CH187" s="18"/>
      <c r="CI187" s="18"/>
      <c r="CJ187" s="20">
        <f t="shared" ref="CJ187:CJ218" si="29">MIN(F187,R187,X187,AD187,AJ187,AP187,AV187,BB187,BH187,BN187,BT187,BZ187,CF187,L187)</f>
        <v>188</v>
      </c>
      <c r="CK187" s="20">
        <f t="shared" ref="CK187:CK218" si="30">MIN(H187,T187,Z187,AF187,AL187,AR187,AX187,BD187,BJ187,BP187,BV187,CB187,CH187,N187)</f>
        <v>210</v>
      </c>
      <c r="CL187" s="18" t="s">
        <v>73</v>
      </c>
      <c r="CO187" s="21">
        <f t="shared" si="23"/>
        <v>2179484</v>
      </c>
      <c r="CQ187" s="21">
        <f t="shared" si="22"/>
        <v>2434530</v>
      </c>
      <c r="CR187" s="21">
        <f t="shared" si="28"/>
        <v>2434530</v>
      </c>
      <c r="CS187" s="27">
        <f t="shared" si="24"/>
        <v>0</v>
      </c>
    </row>
    <row r="188" spans="1:97" x14ac:dyDescent="0.25">
      <c r="A188" s="18">
        <v>41</v>
      </c>
      <c r="B188" s="18" t="s">
        <v>34</v>
      </c>
      <c r="C188" s="18">
        <v>17</v>
      </c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>
        <v>17</v>
      </c>
      <c r="Q188" s="18">
        <v>17</v>
      </c>
      <c r="R188" s="18">
        <v>333</v>
      </c>
      <c r="S188" s="18">
        <v>5661</v>
      </c>
      <c r="T188" s="18">
        <v>370</v>
      </c>
      <c r="U188" s="18">
        <v>6290</v>
      </c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>
        <v>17</v>
      </c>
      <c r="BY188" s="18">
        <v>17</v>
      </c>
      <c r="BZ188" s="18">
        <v>663</v>
      </c>
      <c r="CA188" s="18">
        <v>11271</v>
      </c>
      <c r="CB188" s="18">
        <v>828.75</v>
      </c>
      <c r="CC188" s="18">
        <v>14088.75</v>
      </c>
      <c r="CD188" s="18"/>
      <c r="CE188" s="18"/>
      <c r="CF188" s="18"/>
      <c r="CG188" s="18"/>
      <c r="CH188" s="18"/>
      <c r="CI188" s="18"/>
      <c r="CJ188" s="20">
        <f t="shared" si="29"/>
        <v>333</v>
      </c>
      <c r="CK188" s="20">
        <f t="shared" si="30"/>
        <v>370</v>
      </c>
      <c r="CL188" s="18" t="s">
        <v>73</v>
      </c>
      <c r="CO188" s="21">
        <f t="shared" si="23"/>
        <v>5661</v>
      </c>
      <c r="CQ188" s="21">
        <f t="shared" si="22"/>
        <v>6290</v>
      </c>
      <c r="CR188" s="21">
        <f t="shared" si="28"/>
        <v>6290</v>
      </c>
      <c r="CS188" s="27">
        <f t="shared" si="24"/>
        <v>0</v>
      </c>
    </row>
    <row r="189" spans="1:97" x14ac:dyDescent="0.25">
      <c r="A189" s="18">
        <v>41</v>
      </c>
      <c r="B189" s="18" t="s">
        <v>31</v>
      </c>
      <c r="C189" s="18">
        <v>662</v>
      </c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>
        <v>662</v>
      </c>
      <c r="Q189" s="18">
        <v>662</v>
      </c>
      <c r="R189" s="18">
        <v>149</v>
      </c>
      <c r="S189" s="18">
        <v>98638</v>
      </c>
      <c r="T189" s="18">
        <v>165</v>
      </c>
      <c r="U189" s="18">
        <v>109230</v>
      </c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>
        <v>662</v>
      </c>
      <c r="BY189" s="18">
        <v>662</v>
      </c>
      <c r="BZ189" s="18">
        <v>400</v>
      </c>
      <c r="CA189" s="18">
        <v>264800</v>
      </c>
      <c r="CB189" s="18">
        <v>500</v>
      </c>
      <c r="CC189" s="18">
        <v>331000</v>
      </c>
      <c r="CD189" s="18"/>
      <c r="CE189" s="18"/>
      <c r="CF189" s="18"/>
      <c r="CG189" s="18"/>
      <c r="CH189" s="18"/>
      <c r="CI189" s="18"/>
      <c r="CJ189" s="20">
        <f t="shared" si="29"/>
        <v>149</v>
      </c>
      <c r="CK189" s="20">
        <f t="shared" si="30"/>
        <v>165</v>
      </c>
      <c r="CL189" s="18" t="s">
        <v>73</v>
      </c>
      <c r="CO189" s="21">
        <f t="shared" si="23"/>
        <v>98638</v>
      </c>
      <c r="CQ189" s="21">
        <f t="shared" si="22"/>
        <v>109230</v>
      </c>
      <c r="CR189" s="21">
        <f t="shared" si="28"/>
        <v>109230</v>
      </c>
      <c r="CS189" s="27">
        <f t="shared" si="24"/>
        <v>0</v>
      </c>
    </row>
    <row r="190" spans="1:97" x14ac:dyDescent="0.25">
      <c r="A190" s="18">
        <v>41</v>
      </c>
      <c r="B190" s="18" t="s">
        <v>30</v>
      </c>
      <c r="C190" s="18">
        <v>3261</v>
      </c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>
        <v>3261</v>
      </c>
      <c r="Q190" s="18">
        <v>3261</v>
      </c>
      <c r="R190" s="18">
        <v>135</v>
      </c>
      <c r="S190" s="18">
        <v>440235</v>
      </c>
      <c r="T190" s="18">
        <v>150</v>
      </c>
      <c r="U190" s="18">
        <v>489150</v>
      </c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>
        <v>3261</v>
      </c>
      <c r="BY190" s="18">
        <v>3261</v>
      </c>
      <c r="BZ190" s="18">
        <v>250</v>
      </c>
      <c r="CA190" s="18">
        <v>815250</v>
      </c>
      <c r="CB190" s="18">
        <v>312.5</v>
      </c>
      <c r="CC190" s="18">
        <v>1019062.5</v>
      </c>
      <c r="CD190" s="18"/>
      <c r="CE190" s="18"/>
      <c r="CF190" s="18"/>
      <c r="CG190" s="18"/>
      <c r="CH190" s="18"/>
      <c r="CI190" s="18"/>
      <c r="CJ190" s="20">
        <f t="shared" si="29"/>
        <v>135</v>
      </c>
      <c r="CK190" s="20">
        <f t="shared" si="30"/>
        <v>150</v>
      </c>
      <c r="CL190" s="18" t="s">
        <v>73</v>
      </c>
      <c r="CO190" s="21">
        <f t="shared" si="23"/>
        <v>440235</v>
      </c>
      <c r="CQ190" s="21">
        <f t="shared" si="22"/>
        <v>489150</v>
      </c>
      <c r="CR190" s="21">
        <f t="shared" si="28"/>
        <v>489150</v>
      </c>
      <c r="CS190" s="27">
        <f t="shared" si="24"/>
        <v>0</v>
      </c>
    </row>
    <row r="191" spans="1:97" x14ac:dyDescent="0.25">
      <c r="A191" s="18">
        <v>41</v>
      </c>
      <c r="B191" s="18" t="s">
        <v>35</v>
      </c>
      <c r="C191" s="18">
        <v>3972</v>
      </c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>
        <v>3972</v>
      </c>
      <c r="Q191" s="18">
        <v>3972</v>
      </c>
      <c r="R191" s="18">
        <v>225</v>
      </c>
      <c r="S191" s="18">
        <v>893700</v>
      </c>
      <c r="T191" s="18">
        <v>250</v>
      </c>
      <c r="U191" s="18">
        <v>993000</v>
      </c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>
        <v>3972</v>
      </c>
      <c r="BY191" s="18">
        <v>3972</v>
      </c>
      <c r="BZ191" s="18">
        <v>525</v>
      </c>
      <c r="CA191" s="18">
        <v>2085300</v>
      </c>
      <c r="CB191" s="18">
        <v>656.25</v>
      </c>
      <c r="CC191" s="18">
        <v>2606625</v>
      </c>
      <c r="CD191" s="18"/>
      <c r="CE191" s="18"/>
      <c r="CF191" s="18"/>
      <c r="CG191" s="18"/>
      <c r="CH191" s="18"/>
      <c r="CI191" s="18"/>
      <c r="CJ191" s="20">
        <f t="shared" si="29"/>
        <v>225</v>
      </c>
      <c r="CK191" s="20">
        <f t="shared" si="30"/>
        <v>250</v>
      </c>
      <c r="CL191" s="18" t="s">
        <v>73</v>
      </c>
      <c r="CO191" s="21">
        <f t="shared" si="23"/>
        <v>893700</v>
      </c>
      <c r="CQ191" s="21">
        <f t="shared" si="22"/>
        <v>993000</v>
      </c>
      <c r="CR191" s="21">
        <f t="shared" si="28"/>
        <v>993000</v>
      </c>
      <c r="CS191" s="27">
        <f t="shared" si="24"/>
        <v>0</v>
      </c>
    </row>
    <row r="192" spans="1:97" x14ac:dyDescent="0.25">
      <c r="A192" s="18">
        <v>42</v>
      </c>
      <c r="B192" s="18" t="s">
        <v>29</v>
      </c>
      <c r="C192" s="18">
        <v>652</v>
      </c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>
        <v>652</v>
      </c>
      <c r="Q192" s="18">
        <v>652</v>
      </c>
      <c r="R192" s="18">
        <v>230</v>
      </c>
      <c r="S192" s="18">
        <v>149960</v>
      </c>
      <c r="T192" s="18">
        <v>255</v>
      </c>
      <c r="U192" s="18">
        <v>166260</v>
      </c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20">
        <f t="shared" si="29"/>
        <v>230</v>
      </c>
      <c r="CK192" s="20">
        <f t="shared" si="30"/>
        <v>255</v>
      </c>
      <c r="CL192" s="18" t="s">
        <v>73</v>
      </c>
      <c r="CO192" s="21">
        <f t="shared" si="23"/>
        <v>149960</v>
      </c>
      <c r="CQ192" s="21">
        <f t="shared" si="22"/>
        <v>166260</v>
      </c>
      <c r="CR192" s="21">
        <f t="shared" si="28"/>
        <v>166260</v>
      </c>
      <c r="CS192" s="27">
        <f t="shared" si="24"/>
        <v>0</v>
      </c>
    </row>
    <row r="193" spans="1:97" x14ac:dyDescent="0.25">
      <c r="A193" s="18">
        <v>42</v>
      </c>
      <c r="B193" s="18" t="s">
        <v>36</v>
      </c>
      <c r="C193" s="18">
        <v>1053</v>
      </c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>
        <v>1053</v>
      </c>
      <c r="Q193" s="18">
        <v>1053</v>
      </c>
      <c r="R193" s="18">
        <v>26</v>
      </c>
      <c r="S193" s="18">
        <v>27378</v>
      </c>
      <c r="T193" s="18">
        <v>28</v>
      </c>
      <c r="U193" s="18">
        <v>29484</v>
      </c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20">
        <f t="shared" si="29"/>
        <v>26</v>
      </c>
      <c r="CK193" s="20">
        <f t="shared" si="30"/>
        <v>28</v>
      </c>
      <c r="CL193" s="18" t="s">
        <v>73</v>
      </c>
      <c r="CO193" s="21">
        <f t="shared" si="23"/>
        <v>27378</v>
      </c>
      <c r="CQ193" s="21">
        <f t="shared" si="22"/>
        <v>29484</v>
      </c>
      <c r="CR193" s="21">
        <f t="shared" si="28"/>
        <v>29484</v>
      </c>
      <c r="CS193" s="27">
        <f t="shared" si="24"/>
        <v>0</v>
      </c>
    </row>
    <row r="194" spans="1:97" x14ac:dyDescent="0.25">
      <c r="A194" s="18">
        <v>42</v>
      </c>
      <c r="B194" s="18" t="s">
        <v>33</v>
      </c>
      <c r="C194" s="18">
        <v>107</v>
      </c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>
        <v>107</v>
      </c>
      <c r="Q194" s="18">
        <v>107</v>
      </c>
      <c r="R194" s="18">
        <v>405</v>
      </c>
      <c r="S194" s="18">
        <v>43335</v>
      </c>
      <c r="T194" s="18">
        <v>450</v>
      </c>
      <c r="U194" s="18">
        <v>48150</v>
      </c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20">
        <f t="shared" si="29"/>
        <v>405</v>
      </c>
      <c r="CK194" s="20">
        <f t="shared" si="30"/>
        <v>450</v>
      </c>
      <c r="CL194" s="18" t="s">
        <v>73</v>
      </c>
      <c r="CO194" s="21">
        <f t="shared" si="23"/>
        <v>43335</v>
      </c>
      <c r="CQ194" s="21">
        <f t="shared" si="22"/>
        <v>48150</v>
      </c>
      <c r="CR194" s="21">
        <f t="shared" si="28"/>
        <v>48150</v>
      </c>
      <c r="CS194" s="27">
        <f t="shared" si="24"/>
        <v>0</v>
      </c>
    </row>
    <row r="195" spans="1:97" x14ac:dyDescent="0.25">
      <c r="A195" s="18">
        <v>42</v>
      </c>
      <c r="B195" s="18" t="s">
        <v>37</v>
      </c>
      <c r="C195" s="18">
        <v>27048</v>
      </c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>
        <v>27048</v>
      </c>
      <c r="Q195" s="18">
        <v>27048</v>
      </c>
      <c r="R195" s="18">
        <v>18</v>
      </c>
      <c r="S195" s="18">
        <v>486864</v>
      </c>
      <c r="T195" s="18">
        <v>20</v>
      </c>
      <c r="U195" s="18">
        <v>540960</v>
      </c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20">
        <f t="shared" si="29"/>
        <v>18</v>
      </c>
      <c r="CK195" s="20">
        <f t="shared" si="30"/>
        <v>20</v>
      </c>
      <c r="CL195" s="18" t="s">
        <v>73</v>
      </c>
      <c r="CO195" s="21">
        <f t="shared" si="23"/>
        <v>486864</v>
      </c>
      <c r="CQ195" s="21">
        <f t="shared" ref="CQ195:CQ227" si="31">MIN(I195,O195,AA195,AG195,AM195,AS195,AY195,BE195,BK195,BQ195,BW195,CC195,CI195,U195)</f>
        <v>540960</v>
      </c>
      <c r="CR195" s="21">
        <f t="shared" si="28"/>
        <v>540960</v>
      </c>
      <c r="CS195" s="27">
        <f t="shared" si="24"/>
        <v>0</v>
      </c>
    </row>
    <row r="196" spans="1:97" x14ac:dyDescent="0.25">
      <c r="A196" s="18">
        <v>42</v>
      </c>
      <c r="B196" s="18" t="s">
        <v>32</v>
      </c>
      <c r="C196" s="18">
        <v>2948</v>
      </c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>
        <v>2948</v>
      </c>
      <c r="Q196" s="18">
        <v>2948</v>
      </c>
      <c r="R196" s="18">
        <v>189</v>
      </c>
      <c r="S196" s="18">
        <v>557172</v>
      </c>
      <c r="T196" s="18">
        <v>210</v>
      </c>
      <c r="U196" s="18">
        <v>619080</v>
      </c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20">
        <f t="shared" si="29"/>
        <v>189</v>
      </c>
      <c r="CK196" s="20">
        <f t="shared" si="30"/>
        <v>210</v>
      </c>
      <c r="CL196" s="18" t="s">
        <v>73</v>
      </c>
      <c r="CO196" s="21">
        <f t="shared" ref="CO196:CO227" si="32">MIN(G196,M196,Y196,AE196,AK196,AQ196,AW196,BC196,BI196,BO196,BU196,CA196,CG196,S196)</f>
        <v>557172</v>
      </c>
      <c r="CQ196" s="21">
        <f t="shared" si="31"/>
        <v>619080</v>
      </c>
      <c r="CR196" s="21">
        <f t="shared" si="28"/>
        <v>619080</v>
      </c>
      <c r="CS196" s="27">
        <f t="shared" ref="CS196:CS227" si="33">+CQ196-CR196</f>
        <v>0</v>
      </c>
    </row>
    <row r="197" spans="1:97" x14ac:dyDescent="0.25">
      <c r="A197" s="18">
        <v>42</v>
      </c>
      <c r="B197" s="18" t="s">
        <v>34</v>
      </c>
      <c r="C197" s="18">
        <v>4</v>
      </c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>
        <v>4</v>
      </c>
      <c r="Q197" s="18">
        <v>4</v>
      </c>
      <c r="R197" s="18">
        <v>333</v>
      </c>
      <c r="S197" s="18">
        <v>1332</v>
      </c>
      <c r="T197" s="18">
        <v>370</v>
      </c>
      <c r="U197" s="18">
        <v>1480</v>
      </c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20">
        <f t="shared" si="29"/>
        <v>333</v>
      </c>
      <c r="CK197" s="20">
        <f t="shared" si="30"/>
        <v>370</v>
      </c>
      <c r="CL197" s="18" t="s">
        <v>73</v>
      </c>
      <c r="CO197" s="21">
        <f t="shared" si="32"/>
        <v>1332</v>
      </c>
      <c r="CQ197" s="21">
        <f t="shared" si="31"/>
        <v>1480</v>
      </c>
      <c r="CR197" s="21">
        <f t="shared" si="28"/>
        <v>1480</v>
      </c>
      <c r="CS197" s="27">
        <f t="shared" si="33"/>
        <v>0</v>
      </c>
    </row>
    <row r="198" spans="1:97" x14ac:dyDescent="0.25">
      <c r="A198" s="18">
        <v>42</v>
      </c>
      <c r="B198" s="18" t="s">
        <v>31</v>
      </c>
      <c r="C198" s="18">
        <v>168</v>
      </c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>
        <v>168</v>
      </c>
      <c r="Q198" s="18">
        <v>168</v>
      </c>
      <c r="R198" s="18">
        <v>149</v>
      </c>
      <c r="S198" s="18">
        <v>25032</v>
      </c>
      <c r="T198" s="18">
        <v>165</v>
      </c>
      <c r="U198" s="18">
        <v>27720</v>
      </c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20">
        <f t="shared" si="29"/>
        <v>149</v>
      </c>
      <c r="CK198" s="20">
        <f t="shared" si="30"/>
        <v>165</v>
      </c>
      <c r="CL198" s="18" t="s">
        <v>73</v>
      </c>
      <c r="CO198" s="21">
        <f t="shared" si="32"/>
        <v>25032</v>
      </c>
      <c r="CQ198" s="21">
        <f t="shared" si="31"/>
        <v>27720</v>
      </c>
      <c r="CR198" s="21">
        <f t="shared" si="28"/>
        <v>27720</v>
      </c>
      <c r="CS198" s="27">
        <f t="shared" si="33"/>
        <v>0</v>
      </c>
    </row>
    <row r="199" spans="1:97" x14ac:dyDescent="0.25">
      <c r="A199" s="18">
        <v>42</v>
      </c>
      <c r="B199" s="18" t="s">
        <v>30</v>
      </c>
      <c r="C199" s="18">
        <v>829</v>
      </c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>
        <v>829</v>
      </c>
      <c r="Q199" s="18">
        <v>829</v>
      </c>
      <c r="R199" s="18">
        <v>135</v>
      </c>
      <c r="S199" s="18">
        <v>111915</v>
      </c>
      <c r="T199" s="18">
        <v>150</v>
      </c>
      <c r="U199" s="18">
        <v>124350</v>
      </c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20">
        <f t="shared" si="29"/>
        <v>135</v>
      </c>
      <c r="CK199" s="20">
        <f t="shared" si="30"/>
        <v>150</v>
      </c>
      <c r="CL199" s="18" t="s">
        <v>73</v>
      </c>
      <c r="CO199" s="21">
        <f t="shared" si="32"/>
        <v>111915</v>
      </c>
      <c r="CQ199" s="21">
        <f t="shared" si="31"/>
        <v>124350</v>
      </c>
      <c r="CR199" s="21">
        <f t="shared" si="28"/>
        <v>124350</v>
      </c>
      <c r="CS199" s="27">
        <f t="shared" si="33"/>
        <v>0</v>
      </c>
    </row>
    <row r="200" spans="1:97" x14ac:dyDescent="0.25">
      <c r="A200" s="18">
        <v>42</v>
      </c>
      <c r="B200" s="18" t="s">
        <v>35</v>
      </c>
      <c r="C200" s="18">
        <v>1010</v>
      </c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>
        <v>1010</v>
      </c>
      <c r="Q200" s="18">
        <v>1010</v>
      </c>
      <c r="R200" s="18">
        <v>225</v>
      </c>
      <c r="S200" s="18">
        <v>227250</v>
      </c>
      <c r="T200" s="18">
        <v>298</v>
      </c>
      <c r="U200" s="18">
        <v>300980</v>
      </c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20">
        <f t="shared" si="29"/>
        <v>225</v>
      </c>
      <c r="CK200" s="20">
        <f t="shared" si="30"/>
        <v>298</v>
      </c>
      <c r="CL200" s="18" t="s">
        <v>73</v>
      </c>
      <c r="CO200" s="21">
        <f t="shared" si="32"/>
        <v>227250</v>
      </c>
      <c r="CQ200" s="21">
        <f t="shared" si="31"/>
        <v>300980</v>
      </c>
      <c r="CR200" s="21">
        <f t="shared" si="28"/>
        <v>300980</v>
      </c>
      <c r="CS200" s="27">
        <f t="shared" si="33"/>
        <v>0</v>
      </c>
    </row>
    <row r="201" spans="1:97" x14ac:dyDescent="0.25">
      <c r="A201" s="18">
        <v>43</v>
      </c>
      <c r="B201" s="18" t="s">
        <v>29</v>
      </c>
      <c r="C201" s="18">
        <v>596</v>
      </c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>
        <v>596</v>
      </c>
      <c r="Q201" s="18">
        <v>596</v>
      </c>
      <c r="R201" s="18">
        <v>230</v>
      </c>
      <c r="S201" s="18">
        <v>137080</v>
      </c>
      <c r="T201" s="18">
        <v>255</v>
      </c>
      <c r="U201" s="18">
        <v>151980</v>
      </c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20">
        <f t="shared" si="29"/>
        <v>230</v>
      </c>
      <c r="CK201" s="20">
        <f t="shared" si="30"/>
        <v>255</v>
      </c>
      <c r="CL201" s="18" t="s">
        <v>69</v>
      </c>
      <c r="CO201" s="21">
        <f t="shared" si="32"/>
        <v>137080</v>
      </c>
      <c r="CQ201" s="21">
        <f t="shared" si="31"/>
        <v>151980</v>
      </c>
      <c r="CR201" s="21">
        <f>+CQ201</f>
        <v>151980</v>
      </c>
      <c r="CS201" s="27">
        <f t="shared" si="33"/>
        <v>0</v>
      </c>
    </row>
    <row r="202" spans="1:97" x14ac:dyDescent="0.25">
      <c r="A202" s="18">
        <v>43</v>
      </c>
      <c r="B202" s="18" t="s">
        <v>36</v>
      </c>
      <c r="C202" s="18">
        <v>962</v>
      </c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>
        <v>962</v>
      </c>
      <c r="Q202" s="18">
        <v>962</v>
      </c>
      <c r="R202" s="18">
        <v>26</v>
      </c>
      <c r="S202" s="18">
        <v>25012</v>
      </c>
      <c r="T202" s="18">
        <v>28</v>
      </c>
      <c r="U202" s="18">
        <v>26936</v>
      </c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20">
        <f t="shared" si="29"/>
        <v>26</v>
      </c>
      <c r="CK202" s="20">
        <f t="shared" si="30"/>
        <v>28</v>
      </c>
      <c r="CL202" s="18" t="s">
        <v>73</v>
      </c>
      <c r="CO202" s="21">
        <f t="shared" si="32"/>
        <v>25012</v>
      </c>
      <c r="CQ202" s="21">
        <f t="shared" si="31"/>
        <v>26936</v>
      </c>
      <c r="CR202" s="21">
        <f>+C202*CK202</f>
        <v>26936</v>
      </c>
      <c r="CS202" s="27">
        <f t="shared" si="33"/>
        <v>0</v>
      </c>
    </row>
    <row r="203" spans="1:97" x14ac:dyDescent="0.25">
      <c r="A203" s="18">
        <v>43</v>
      </c>
      <c r="B203" s="18" t="s">
        <v>33</v>
      </c>
      <c r="C203" s="18">
        <v>98</v>
      </c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>
        <v>98</v>
      </c>
      <c r="Q203" s="18">
        <v>98</v>
      </c>
      <c r="R203" s="18">
        <v>405</v>
      </c>
      <c r="S203" s="18">
        <v>39690</v>
      </c>
      <c r="T203" s="18">
        <v>450</v>
      </c>
      <c r="U203" s="18">
        <v>44100</v>
      </c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20">
        <f t="shared" si="29"/>
        <v>405</v>
      </c>
      <c r="CK203" s="20">
        <f t="shared" si="30"/>
        <v>450</v>
      </c>
      <c r="CL203" s="18" t="s">
        <v>69</v>
      </c>
      <c r="CO203" s="21">
        <f t="shared" si="32"/>
        <v>39690</v>
      </c>
      <c r="CQ203" s="21">
        <f t="shared" si="31"/>
        <v>44100</v>
      </c>
      <c r="CR203" s="21">
        <f>+CQ203</f>
        <v>44100</v>
      </c>
      <c r="CS203" s="27">
        <f t="shared" si="33"/>
        <v>0</v>
      </c>
    </row>
    <row r="204" spans="1:97" x14ac:dyDescent="0.25">
      <c r="A204" s="18">
        <v>43</v>
      </c>
      <c r="B204" s="18" t="s">
        <v>37</v>
      </c>
      <c r="C204" s="18">
        <v>26128</v>
      </c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>
        <v>26128</v>
      </c>
      <c r="Q204" s="18">
        <v>26128</v>
      </c>
      <c r="R204" s="18">
        <v>18</v>
      </c>
      <c r="S204" s="18">
        <v>470304</v>
      </c>
      <c r="T204" s="18">
        <v>20</v>
      </c>
      <c r="U204" s="18">
        <v>522560</v>
      </c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20">
        <f t="shared" si="29"/>
        <v>18</v>
      </c>
      <c r="CK204" s="20">
        <f t="shared" si="30"/>
        <v>20</v>
      </c>
      <c r="CL204" s="18" t="s">
        <v>73</v>
      </c>
      <c r="CO204" s="21">
        <f t="shared" si="32"/>
        <v>470304</v>
      </c>
      <c r="CQ204" s="21">
        <f t="shared" si="31"/>
        <v>522560</v>
      </c>
      <c r="CR204" s="21">
        <f>+C204*CK204</f>
        <v>522560</v>
      </c>
      <c r="CS204" s="27">
        <f t="shared" si="33"/>
        <v>0</v>
      </c>
    </row>
    <row r="205" spans="1:97" x14ac:dyDescent="0.25">
      <c r="A205" s="18">
        <v>43</v>
      </c>
      <c r="B205" s="18" t="s">
        <v>32</v>
      </c>
      <c r="C205" s="18">
        <v>2694</v>
      </c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>
        <v>2694</v>
      </c>
      <c r="Q205" s="18">
        <v>2694</v>
      </c>
      <c r="R205" s="18">
        <v>189</v>
      </c>
      <c r="S205" s="18">
        <v>509166</v>
      </c>
      <c r="T205" s="18">
        <v>210</v>
      </c>
      <c r="U205" s="18">
        <v>565740</v>
      </c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20">
        <f t="shared" si="29"/>
        <v>189</v>
      </c>
      <c r="CK205" s="20">
        <f t="shared" si="30"/>
        <v>210</v>
      </c>
      <c r="CL205" s="18" t="s">
        <v>69</v>
      </c>
      <c r="CO205" s="21">
        <f t="shared" si="32"/>
        <v>509166</v>
      </c>
      <c r="CQ205" s="21">
        <f t="shared" si="31"/>
        <v>565740</v>
      </c>
      <c r="CR205" s="21">
        <f>+C205*CK205</f>
        <v>565740</v>
      </c>
      <c r="CS205" s="27">
        <f t="shared" si="33"/>
        <v>0</v>
      </c>
    </row>
    <row r="206" spans="1:97" x14ac:dyDescent="0.25">
      <c r="A206" s="18">
        <v>43</v>
      </c>
      <c r="B206" s="18" t="s">
        <v>34</v>
      </c>
      <c r="C206" s="18">
        <v>4</v>
      </c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>
        <v>4</v>
      </c>
      <c r="Q206" s="18">
        <v>4</v>
      </c>
      <c r="R206" s="18">
        <v>333</v>
      </c>
      <c r="S206" s="18">
        <v>1332</v>
      </c>
      <c r="T206" s="18">
        <v>370</v>
      </c>
      <c r="U206" s="18">
        <v>1480</v>
      </c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20">
        <f t="shared" si="29"/>
        <v>333</v>
      </c>
      <c r="CK206" s="20">
        <f t="shared" si="30"/>
        <v>370</v>
      </c>
      <c r="CL206" s="18" t="s">
        <v>69</v>
      </c>
      <c r="CO206" s="21">
        <f t="shared" si="32"/>
        <v>1332</v>
      </c>
      <c r="CQ206" s="21">
        <f t="shared" si="31"/>
        <v>1480</v>
      </c>
      <c r="CR206" s="21">
        <f>+CQ206</f>
        <v>1480</v>
      </c>
      <c r="CS206" s="27">
        <f t="shared" si="33"/>
        <v>0</v>
      </c>
    </row>
    <row r="207" spans="1:97" x14ac:dyDescent="0.25">
      <c r="A207" s="18">
        <v>43</v>
      </c>
      <c r="B207" s="18" t="s">
        <v>31</v>
      </c>
      <c r="C207" s="18">
        <v>154</v>
      </c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>
        <v>154</v>
      </c>
      <c r="Q207" s="18">
        <v>154</v>
      </c>
      <c r="R207" s="18">
        <v>149</v>
      </c>
      <c r="S207" s="18">
        <v>22946</v>
      </c>
      <c r="T207" s="18">
        <v>165</v>
      </c>
      <c r="U207" s="18">
        <v>25410</v>
      </c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20">
        <f t="shared" si="29"/>
        <v>149</v>
      </c>
      <c r="CK207" s="20">
        <f t="shared" si="30"/>
        <v>165</v>
      </c>
      <c r="CL207" s="18" t="s">
        <v>73</v>
      </c>
      <c r="CO207" s="21">
        <f t="shared" si="32"/>
        <v>22946</v>
      </c>
      <c r="CQ207" s="21">
        <f t="shared" si="31"/>
        <v>25410</v>
      </c>
      <c r="CR207" s="21">
        <f>+C207*CK207</f>
        <v>25410</v>
      </c>
      <c r="CS207" s="27">
        <f t="shared" si="33"/>
        <v>0</v>
      </c>
    </row>
    <row r="208" spans="1:97" x14ac:dyDescent="0.25">
      <c r="A208" s="18">
        <v>43</v>
      </c>
      <c r="B208" s="18" t="s">
        <v>30</v>
      </c>
      <c r="C208" s="18">
        <v>758</v>
      </c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>
        <v>758</v>
      </c>
      <c r="Q208" s="18">
        <v>758</v>
      </c>
      <c r="R208" s="18">
        <v>135</v>
      </c>
      <c r="S208" s="18">
        <v>102330</v>
      </c>
      <c r="T208" s="18">
        <v>150</v>
      </c>
      <c r="U208" s="18">
        <v>113700</v>
      </c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20">
        <f t="shared" si="29"/>
        <v>135</v>
      </c>
      <c r="CK208" s="20">
        <f t="shared" si="30"/>
        <v>150</v>
      </c>
      <c r="CL208" s="18" t="s">
        <v>73</v>
      </c>
      <c r="CO208" s="21">
        <f t="shared" si="32"/>
        <v>102330</v>
      </c>
      <c r="CQ208" s="21">
        <f t="shared" si="31"/>
        <v>113700</v>
      </c>
      <c r="CR208" s="21">
        <f>+C208*CK208</f>
        <v>113700</v>
      </c>
      <c r="CS208" s="27">
        <f t="shared" si="33"/>
        <v>0</v>
      </c>
    </row>
    <row r="209" spans="1:97" x14ac:dyDescent="0.25">
      <c r="A209" s="18">
        <v>43</v>
      </c>
      <c r="B209" s="18" t="s">
        <v>35</v>
      </c>
      <c r="C209" s="18">
        <v>923</v>
      </c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>
        <v>923</v>
      </c>
      <c r="Q209" s="18">
        <v>923</v>
      </c>
      <c r="R209" s="18">
        <v>225</v>
      </c>
      <c r="S209" s="18">
        <v>207675</v>
      </c>
      <c r="T209" s="18">
        <v>298</v>
      </c>
      <c r="U209" s="18">
        <v>275054</v>
      </c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20">
        <f t="shared" si="29"/>
        <v>225</v>
      </c>
      <c r="CK209" s="20">
        <f t="shared" si="30"/>
        <v>298</v>
      </c>
      <c r="CL209" s="18" t="s">
        <v>69</v>
      </c>
      <c r="CO209" s="21">
        <f t="shared" si="32"/>
        <v>207675</v>
      </c>
      <c r="CQ209" s="21">
        <f t="shared" si="31"/>
        <v>275054</v>
      </c>
      <c r="CR209" s="21">
        <f>+CQ209</f>
        <v>275054</v>
      </c>
      <c r="CS209" s="27">
        <f t="shared" si="33"/>
        <v>0</v>
      </c>
    </row>
    <row r="210" spans="1:97" x14ac:dyDescent="0.25">
      <c r="A210" s="18">
        <v>44</v>
      </c>
      <c r="B210" s="18" t="s">
        <v>29</v>
      </c>
      <c r="C210" s="18">
        <v>584</v>
      </c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>
        <v>584</v>
      </c>
      <c r="Q210" s="18">
        <v>584</v>
      </c>
      <c r="R210" s="18">
        <v>230</v>
      </c>
      <c r="S210" s="18">
        <v>134320</v>
      </c>
      <c r="T210" s="18">
        <v>255</v>
      </c>
      <c r="U210" s="18">
        <v>148920</v>
      </c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20">
        <f t="shared" si="29"/>
        <v>230</v>
      </c>
      <c r="CK210" s="20">
        <f t="shared" si="30"/>
        <v>255</v>
      </c>
      <c r="CL210" s="18" t="s">
        <v>73</v>
      </c>
      <c r="CO210" s="21">
        <f t="shared" si="32"/>
        <v>134320</v>
      </c>
      <c r="CQ210" s="21">
        <f t="shared" si="31"/>
        <v>148920</v>
      </c>
      <c r="CR210" s="21">
        <f t="shared" ref="CR210:CR227" si="34">+C210*CK210</f>
        <v>148920</v>
      </c>
      <c r="CS210" s="27">
        <f t="shared" si="33"/>
        <v>0</v>
      </c>
    </row>
    <row r="211" spans="1:97" x14ac:dyDescent="0.25">
      <c r="A211" s="18">
        <v>44</v>
      </c>
      <c r="B211" s="18" t="s">
        <v>36</v>
      </c>
      <c r="C211" s="18">
        <v>943</v>
      </c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>
        <v>943</v>
      </c>
      <c r="Q211" s="18">
        <v>943</v>
      </c>
      <c r="R211" s="18">
        <v>26</v>
      </c>
      <c r="S211" s="18">
        <v>24518</v>
      </c>
      <c r="T211" s="18">
        <v>28</v>
      </c>
      <c r="U211" s="18">
        <v>26404</v>
      </c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20">
        <f t="shared" si="29"/>
        <v>26</v>
      </c>
      <c r="CK211" s="20">
        <f t="shared" si="30"/>
        <v>28</v>
      </c>
      <c r="CL211" s="18" t="s">
        <v>73</v>
      </c>
      <c r="CO211" s="21">
        <f t="shared" si="32"/>
        <v>24518</v>
      </c>
      <c r="CQ211" s="21">
        <f t="shared" si="31"/>
        <v>26404</v>
      </c>
      <c r="CR211" s="21">
        <f t="shared" si="34"/>
        <v>26404</v>
      </c>
      <c r="CS211" s="27">
        <f t="shared" si="33"/>
        <v>0</v>
      </c>
    </row>
    <row r="212" spans="1:97" x14ac:dyDescent="0.25">
      <c r="A212" s="18">
        <v>44</v>
      </c>
      <c r="B212" s="18" t="s">
        <v>33</v>
      </c>
      <c r="C212" s="18">
        <v>96</v>
      </c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>
        <v>96</v>
      </c>
      <c r="Q212" s="18">
        <v>96</v>
      </c>
      <c r="R212" s="18">
        <v>405</v>
      </c>
      <c r="S212" s="18">
        <v>38880</v>
      </c>
      <c r="T212" s="18">
        <v>450</v>
      </c>
      <c r="U212" s="18">
        <v>43200</v>
      </c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20">
        <f t="shared" si="29"/>
        <v>405</v>
      </c>
      <c r="CK212" s="20">
        <f t="shared" si="30"/>
        <v>450</v>
      </c>
      <c r="CL212" s="18" t="s">
        <v>73</v>
      </c>
      <c r="CO212" s="21">
        <f t="shared" si="32"/>
        <v>38880</v>
      </c>
      <c r="CQ212" s="21">
        <f t="shared" si="31"/>
        <v>43200</v>
      </c>
      <c r="CR212" s="21">
        <f t="shared" si="34"/>
        <v>43200</v>
      </c>
      <c r="CS212" s="27">
        <f t="shared" si="33"/>
        <v>0</v>
      </c>
    </row>
    <row r="213" spans="1:97" x14ac:dyDescent="0.25">
      <c r="A213" s="18">
        <v>44</v>
      </c>
      <c r="B213" s="18" t="s">
        <v>37</v>
      </c>
      <c r="C213" s="18">
        <v>24380</v>
      </c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>
        <v>24380</v>
      </c>
      <c r="Q213" s="18">
        <v>24380</v>
      </c>
      <c r="R213" s="18">
        <v>18</v>
      </c>
      <c r="S213" s="18">
        <v>438840</v>
      </c>
      <c r="T213" s="18">
        <v>20</v>
      </c>
      <c r="U213" s="18">
        <v>487600</v>
      </c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20">
        <f t="shared" si="29"/>
        <v>18</v>
      </c>
      <c r="CK213" s="20">
        <f t="shared" si="30"/>
        <v>20</v>
      </c>
      <c r="CL213" s="18" t="s">
        <v>73</v>
      </c>
      <c r="CO213" s="21">
        <f t="shared" si="32"/>
        <v>438840</v>
      </c>
      <c r="CQ213" s="21">
        <f t="shared" si="31"/>
        <v>487600</v>
      </c>
      <c r="CR213" s="21">
        <f t="shared" si="34"/>
        <v>487600</v>
      </c>
      <c r="CS213" s="27">
        <f t="shared" si="33"/>
        <v>0</v>
      </c>
    </row>
    <row r="214" spans="1:97" x14ac:dyDescent="0.25">
      <c r="A214" s="18">
        <v>44</v>
      </c>
      <c r="B214" s="18" t="s">
        <v>32</v>
      </c>
      <c r="C214" s="18">
        <v>2639</v>
      </c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>
        <v>2639</v>
      </c>
      <c r="Q214" s="18">
        <v>2639</v>
      </c>
      <c r="R214" s="18">
        <v>189</v>
      </c>
      <c r="S214" s="18">
        <v>498771</v>
      </c>
      <c r="T214" s="18">
        <v>210</v>
      </c>
      <c r="U214" s="18">
        <v>554190</v>
      </c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20">
        <f t="shared" si="29"/>
        <v>189</v>
      </c>
      <c r="CK214" s="20">
        <f t="shared" si="30"/>
        <v>210</v>
      </c>
      <c r="CL214" s="18" t="s">
        <v>73</v>
      </c>
      <c r="CO214" s="21">
        <f t="shared" si="32"/>
        <v>498771</v>
      </c>
      <c r="CQ214" s="21">
        <f t="shared" si="31"/>
        <v>554190</v>
      </c>
      <c r="CR214" s="21">
        <f t="shared" si="34"/>
        <v>554190</v>
      </c>
      <c r="CS214" s="27">
        <f t="shared" si="33"/>
        <v>0</v>
      </c>
    </row>
    <row r="215" spans="1:97" x14ac:dyDescent="0.25">
      <c r="A215" s="18">
        <v>44</v>
      </c>
      <c r="B215" s="18" t="s">
        <v>34</v>
      </c>
      <c r="C215" s="18">
        <v>4</v>
      </c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>
        <v>4</v>
      </c>
      <c r="Q215" s="18">
        <v>4</v>
      </c>
      <c r="R215" s="18">
        <v>333</v>
      </c>
      <c r="S215" s="18">
        <v>1332</v>
      </c>
      <c r="T215" s="18">
        <v>370</v>
      </c>
      <c r="U215" s="18">
        <v>1480</v>
      </c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20">
        <f t="shared" si="29"/>
        <v>333</v>
      </c>
      <c r="CK215" s="20">
        <f t="shared" si="30"/>
        <v>370</v>
      </c>
      <c r="CL215" s="18" t="s">
        <v>73</v>
      </c>
      <c r="CO215" s="21">
        <f t="shared" si="32"/>
        <v>1332</v>
      </c>
      <c r="CQ215" s="21">
        <f t="shared" si="31"/>
        <v>1480</v>
      </c>
      <c r="CR215" s="21">
        <f t="shared" si="34"/>
        <v>1480</v>
      </c>
      <c r="CS215" s="27">
        <f t="shared" si="33"/>
        <v>0</v>
      </c>
    </row>
    <row r="216" spans="1:97" x14ac:dyDescent="0.25">
      <c r="A216" s="18">
        <v>44</v>
      </c>
      <c r="B216" s="18" t="s">
        <v>31</v>
      </c>
      <c r="C216" s="18">
        <v>151</v>
      </c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>
        <v>151</v>
      </c>
      <c r="Q216" s="18">
        <v>151</v>
      </c>
      <c r="R216" s="18">
        <v>149</v>
      </c>
      <c r="S216" s="18">
        <v>22499</v>
      </c>
      <c r="T216" s="18">
        <v>165</v>
      </c>
      <c r="U216" s="18">
        <v>24915</v>
      </c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20">
        <f t="shared" si="29"/>
        <v>149</v>
      </c>
      <c r="CK216" s="20">
        <f t="shared" si="30"/>
        <v>165</v>
      </c>
      <c r="CL216" s="18" t="s">
        <v>73</v>
      </c>
      <c r="CO216" s="21">
        <f t="shared" si="32"/>
        <v>22499</v>
      </c>
      <c r="CQ216" s="21">
        <f t="shared" si="31"/>
        <v>24915</v>
      </c>
      <c r="CR216" s="21">
        <f t="shared" si="34"/>
        <v>24915</v>
      </c>
      <c r="CS216" s="27">
        <f t="shared" si="33"/>
        <v>0</v>
      </c>
    </row>
    <row r="217" spans="1:97" x14ac:dyDescent="0.25">
      <c r="A217" s="18">
        <v>44</v>
      </c>
      <c r="B217" s="18" t="s">
        <v>30</v>
      </c>
      <c r="C217" s="18">
        <v>742</v>
      </c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>
        <v>742</v>
      </c>
      <c r="Q217" s="18">
        <v>742</v>
      </c>
      <c r="R217" s="18">
        <v>135</v>
      </c>
      <c r="S217" s="18">
        <v>100170</v>
      </c>
      <c r="T217" s="18">
        <v>150</v>
      </c>
      <c r="U217" s="18">
        <v>111300</v>
      </c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20">
        <f t="shared" si="29"/>
        <v>135</v>
      </c>
      <c r="CK217" s="20">
        <f t="shared" si="30"/>
        <v>150</v>
      </c>
      <c r="CL217" s="18" t="s">
        <v>73</v>
      </c>
      <c r="CO217" s="21">
        <f t="shared" si="32"/>
        <v>100170</v>
      </c>
      <c r="CQ217" s="21">
        <f t="shared" si="31"/>
        <v>111300</v>
      </c>
      <c r="CR217" s="21">
        <f t="shared" si="34"/>
        <v>111300</v>
      </c>
      <c r="CS217" s="27">
        <f t="shared" si="33"/>
        <v>0</v>
      </c>
    </row>
    <row r="218" spans="1:97" x14ac:dyDescent="0.25">
      <c r="A218" s="18">
        <v>44</v>
      </c>
      <c r="B218" s="18" t="s">
        <v>35</v>
      </c>
      <c r="C218" s="18">
        <v>904</v>
      </c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>
        <v>904</v>
      </c>
      <c r="Q218" s="18">
        <v>904</v>
      </c>
      <c r="R218" s="18">
        <v>225</v>
      </c>
      <c r="S218" s="18">
        <v>203400</v>
      </c>
      <c r="T218" s="18">
        <v>298</v>
      </c>
      <c r="U218" s="18">
        <v>269392</v>
      </c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20">
        <f t="shared" si="29"/>
        <v>225</v>
      </c>
      <c r="CK218" s="20">
        <f t="shared" si="30"/>
        <v>298</v>
      </c>
      <c r="CL218" s="18" t="s">
        <v>73</v>
      </c>
      <c r="CO218" s="21">
        <f t="shared" si="32"/>
        <v>203400</v>
      </c>
      <c r="CQ218" s="21">
        <f t="shared" si="31"/>
        <v>269392</v>
      </c>
      <c r="CR218" s="21">
        <f t="shared" si="34"/>
        <v>269392</v>
      </c>
      <c r="CS218" s="27">
        <f t="shared" si="33"/>
        <v>0</v>
      </c>
    </row>
    <row r="219" spans="1:97" x14ac:dyDescent="0.25">
      <c r="A219" s="18">
        <v>45</v>
      </c>
      <c r="B219" s="18" t="s">
        <v>29</v>
      </c>
      <c r="C219" s="18">
        <v>463</v>
      </c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>
        <v>463</v>
      </c>
      <c r="Q219" s="18">
        <v>463</v>
      </c>
      <c r="R219" s="18">
        <v>230</v>
      </c>
      <c r="S219" s="18">
        <v>106490</v>
      </c>
      <c r="T219" s="18">
        <v>255</v>
      </c>
      <c r="U219" s="18">
        <v>118065</v>
      </c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>
        <v>463</v>
      </c>
      <c r="AO219" s="18">
        <v>463</v>
      </c>
      <c r="AP219" s="18">
        <v>255</v>
      </c>
      <c r="AQ219" s="18">
        <v>118065</v>
      </c>
      <c r="AR219" s="18">
        <v>261</v>
      </c>
      <c r="AS219" s="18">
        <v>120843</v>
      </c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20">
        <f t="shared" ref="CJ219:CJ227" si="35">MIN(F219,R219,X219,AD219,AJ219,AP219,AV219,BB219,BH219,BN219,BT219,BZ219,CF219,L219)</f>
        <v>230</v>
      </c>
      <c r="CK219" s="20">
        <f t="shared" ref="CK219:CK227" si="36">MIN(H219,T219,Z219,AF219,AL219,AR219,AX219,BD219,BJ219,BP219,BV219,CB219,CH219,N219)</f>
        <v>255</v>
      </c>
      <c r="CL219" s="18" t="s">
        <v>73</v>
      </c>
      <c r="CO219" s="21">
        <f t="shared" si="32"/>
        <v>106490</v>
      </c>
      <c r="CQ219" s="21">
        <f t="shared" si="31"/>
        <v>118065</v>
      </c>
      <c r="CR219" s="21">
        <f t="shared" si="34"/>
        <v>118065</v>
      </c>
      <c r="CS219" s="27">
        <f t="shared" si="33"/>
        <v>0</v>
      </c>
    </row>
    <row r="220" spans="1:97" x14ac:dyDescent="0.25">
      <c r="A220" s="18">
        <v>45</v>
      </c>
      <c r="B220" s="18" t="s">
        <v>36</v>
      </c>
      <c r="C220" s="18">
        <v>748</v>
      </c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>
        <v>748</v>
      </c>
      <c r="Q220" s="18">
        <v>748</v>
      </c>
      <c r="R220" s="18">
        <v>26</v>
      </c>
      <c r="S220" s="18">
        <v>19448</v>
      </c>
      <c r="T220" s="18">
        <v>28</v>
      </c>
      <c r="U220" s="18">
        <v>20944</v>
      </c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>
        <v>748</v>
      </c>
      <c r="AO220" s="18">
        <v>748</v>
      </c>
      <c r="AP220" s="18">
        <v>19</v>
      </c>
      <c r="AQ220" s="18">
        <v>14212</v>
      </c>
      <c r="AR220" s="18">
        <v>21</v>
      </c>
      <c r="AS220" s="18">
        <v>15708</v>
      </c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20">
        <f t="shared" si="35"/>
        <v>19</v>
      </c>
      <c r="CK220" s="20">
        <f t="shared" si="36"/>
        <v>21</v>
      </c>
      <c r="CL220" s="18" t="s">
        <v>54</v>
      </c>
      <c r="CO220" s="21">
        <f t="shared" si="32"/>
        <v>14212</v>
      </c>
      <c r="CQ220" s="21">
        <f t="shared" si="31"/>
        <v>15708</v>
      </c>
      <c r="CR220" s="21">
        <f t="shared" si="34"/>
        <v>15708</v>
      </c>
      <c r="CS220" s="27">
        <f t="shared" si="33"/>
        <v>0</v>
      </c>
    </row>
    <row r="221" spans="1:97" x14ac:dyDescent="0.25">
      <c r="A221" s="18">
        <v>45</v>
      </c>
      <c r="B221" s="18" t="s">
        <v>33</v>
      </c>
      <c r="C221" s="18">
        <v>76</v>
      </c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>
        <v>76</v>
      </c>
      <c r="Q221" s="18">
        <v>76</v>
      </c>
      <c r="R221" s="18">
        <v>405</v>
      </c>
      <c r="S221" s="18">
        <v>30780</v>
      </c>
      <c r="T221" s="18">
        <v>450</v>
      </c>
      <c r="U221" s="18">
        <v>34200</v>
      </c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>
        <v>76</v>
      </c>
      <c r="AO221" s="18">
        <v>76</v>
      </c>
      <c r="AP221" s="18">
        <v>360</v>
      </c>
      <c r="AQ221" s="18">
        <v>27360</v>
      </c>
      <c r="AR221" s="18">
        <v>370</v>
      </c>
      <c r="AS221" s="18">
        <v>28120</v>
      </c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20">
        <f t="shared" si="35"/>
        <v>360</v>
      </c>
      <c r="CK221" s="20">
        <f t="shared" si="36"/>
        <v>370</v>
      </c>
      <c r="CL221" s="18" t="s">
        <v>54</v>
      </c>
      <c r="CO221" s="21">
        <f t="shared" si="32"/>
        <v>27360</v>
      </c>
      <c r="CQ221" s="21">
        <f t="shared" si="31"/>
        <v>28120</v>
      </c>
      <c r="CR221" s="21">
        <f t="shared" si="34"/>
        <v>28120</v>
      </c>
      <c r="CS221" s="27">
        <f t="shared" si="33"/>
        <v>0</v>
      </c>
    </row>
    <row r="222" spans="1:97" x14ac:dyDescent="0.25">
      <c r="A222" s="18">
        <v>45</v>
      </c>
      <c r="B222" s="18" t="s">
        <v>37</v>
      </c>
      <c r="C222" s="18">
        <v>19228</v>
      </c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>
        <v>19228</v>
      </c>
      <c r="Q222" s="18">
        <v>19228</v>
      </c>
      <c r="R222" s="18">
        <v>18</v>
      </c>
      <c r="S222" s="18">
        <v>346104</v>
      </c>
      <c r="T222" s="18">
        <v>20</v>
      </c>
      <c r="U222" s="18">
        <v>384560</v>
      </c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>
        <v>19228</v>
      </c>
      <c r="AO222" s="18">
        <v>19228</v>
      </c>
      <c r="AP222" s="18">
        <v>13</v>
      </c>
      <c r="AQ222" s="18">
        <v>249964</v>
      </c>
      <c r="AR222" s="18">
        <v>14</v>
      </c>
      <c r="AS222" s="18">
        <v>269192</v>
      </c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20">
        <f t="shared" si="35"/>
        <v>13</v>
      </c>
      <c r="CK222" s="20">
        <f t="shared" si="36"/>
        <v>14</v>
      </c>
      <c r="CL222" s="18" t="s">
        <v>54</v>
      </c>
      <c r="CO222" s="21">
        <f t="shared" si="32"/>
        <v>249964</v>
      </c>
      <c r="CQ222" s="21">
        <f t="shared" si="31"/>
        <v>269192</v>
      </c>
      <c r="CR222" s="21">
        <f t="shared" si="34"/>
        <v>269192</v>
      </c>
      <c r="CS222" s="27">
        <f t="shared" si="33"/>
        <v>0</v>
      </c>
    </row>
    <row r="223" spans="1:97" x14ac:dyDescent="0.25">
      <c r="A223" s="18">
        <v>45</v>
      </c>
      <c r="B223" s="18" t="s">
        <v>32</v>
      </c>
      <c r="C223" s="18">
        <v>2093</v>
      </c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>
        <v>2093</v>
      </c>
      <c r="Q223" s="18">
        <v>2093</v>
      </c>
      <c r="R223" s="18">
        <v>189</v>
      </c>
      <c r="S223" s="18">
        <v>395577</v>
      </c>
      <c r="T223" s="18">
        <v>210</v>
      </c>
      <c r="U223" s="18">
        <v>439530</v>
      </c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>
        <v>2093</v>
      </c>
      <c r="AO223" s="18">
        <v>2093</v>
      </c>
      <c r="AP223" s="18">
        <v>133</v>
      </c>
      <c r="AQ223" s="18">
        <v>278369</v>
      </c>
      <c r="AR223" s="18">
        <v>140</v>
      </c>
      <c r="AS223" s="18">
        <v>293020</v>
      </c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20">
        <f t="shared" si="35"/>
        <v>133</v>
      </c>
      <c r="CK223" s="20">
        <f t="shared" si="36"/>
        <v>140</v>
      </c>
      <c r="CL223" s="18" t="s">
        <v>54</v>
      </c>
      <c r="CO223" s="21">
        <f t="shared" si="32"/>
        <v>278369</v>
      </c>
      <c r="CQ223" s="21">
        <f t="shared" si="31"/>
        <v>293020</v>
      </c>
      <c r="CR223" s="21">
        <f t="shared" si="34"/>
        <v>293020</v>
      </c>
      <c r="CS223" s="27">
        <f t="shared" si="33"/>
        <v>0</v>
      </c>
    </row>
    <row r="224" spans="1:97" x14ac:dyDescent="0.25">
      <c r="A224" s="18">
        <v>45</v>
      </c>
      <c r="B224" s="18" t="s">
        <v>34</v>
      </c>
      <c r="C224" s="18">
        <v>3</v>
      </c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>
        <v>3</v>
      </c>
      <c r="Q224" s="18">
        <v>3</v>
      </c>
      <c r="R224" s="18">
        <v>333</v>
      </c>
      <c r="S224" s="18">
        <v>999</v>
      </c>
      <c r="T224" s="18">
        <v>370</v>
      </c>
      <c r="U224" s="18">
        <v>1110</v>
      </c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>
        <v>3</v>
      </c>
      <c r="AO224" s="18">
        <v>3</v>
      </c>
      <c r="AP224" s="18">
        <v>350</v>
      </c>
      <c r="AQ224" s="18">
        <v>1050</v>
      </c>
      <c r="AR224" s="18">
        <v>360</v>
      </c>
      <c r="AS224" s="18">
        <v>1080</v>
      </c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20">
        <f t="shared" si="35"/>
        <v>333</v>
      </c>
      <c r="CK224" s="20">
        <f t="shared" si="36"/>
        <v>360</v>
      </c>
      <c r="CL224" s="18" t="s">
        <v>54</v>
      </c>
      <c r="CO224" s="21">
        <f t="shared" si="32"/>
        <v>999</v>
      </c>
      <c r="CQ224" s="21">
        <f t="shared" si="31"/>
        <v>1080</v>
      </c>
      <c r="CR224" s="21">
        <f t="shared" si="34"/>
        <v>1080</v>
      </c>
      <c r="CS224" s="27">
        <f t="shared" si="33"/>
        <v>0</v>
      </c>
    </row>
    <row r="225" spans="1:97" x14ac:dyDescent="0.25">
      <c r="A225" s="18">
        <v>45</v>
      </c>
      <c r="B225" s="18" t="s">
        <v>31</v>
      </c>
      <c r="C225" s="18">
        <v>120</v>
      </c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>
        <v>120</v>
      </c>
      <c r="Q225" s="18">
        <v>120</v>
      </c>
      <c r="R225" s="18">
        <v>149</v>
      </c>
      <c r="S225" s="18">
        <v>17880</v>
      </c>
      <c r="T225" s="18">
        <v>165</v>
      </c>
      <c r="U225" s="18">
        <v>19800</v>
      </c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>
        <v>120</v>
      </c>
      <c r="AO225" s="18">
        <v>120</v>
      </c>
      <c r="AP225" s="18">
        <v>148</v>
      </c>
      <c r="AQ225" s="18">
        <v>17760</v>
      </c>
      <c r="AR225" s="18">
        <v>154</v>
      </c>
      <c r="AS225" s="18">
        <v>18480</v>
      </c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20">
        <f t="shared" si="35"/>
        <v>148</v>
      </c>
      <c r="CK225" s="20">
        <f t="shared" si="36"/>
        <v>154</v>
      </c>
      <c r="CL225" s="18" t="s">
        <v>54</v>
      </c>
      <c r="CO225" s="21">
        <f t="shared" si="32"/>
        <v>17760</v>
      </c>
      <c r="CQ225" s="21">
        <f t="shared" si="31"/>
        <v>18480</v>
      </c>
      <c r="CR225" s="21">
        <f t="shared" si="34"/>
        <v>18480</v>
      </c>
      <c r="CS225" s="27">
        <f t="shared" si="33"/>
        <v>0</v>
      </c>
    </row>
    <row r="226" spans="1:97" x14ac:dyDescent="0.25">
      <c r="A226" s="18">
        <v>45</v>
      </c>
      <c r="B226" s="18" t="s">
        <v>30</v>
      </c>
      <c r="C226" s="18">
        <v>589</v>
      </c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>
        <v>589</v>
      </c>
      <c r="Q226" s="18">
        <v>589</v>
      </c>
      <c r="R226" s="18">
        <v>135</v>
      </c>
      <c r="S226" s="18">
        <v>79515</v>
      </c>
      <c r="T226" s="18">
        <v>150</v>
      </c>
      <c r="U226" s="18">
        <v>88350</v>
      </c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>
        <v>589</v>
      </c>
      <c r="AO226" s="18">
        <v>589</v>
      </c>
      <c r="AP226" s="18">
        <v>85</v>
      </c>
      <c r="AQ226" s="18">
        <v>50065</v>
      </c>
      <c r="AR226" s="18">
        <v>90</v>
      </c>
      <c r="AS226" s="18">
        <v>53010</v>
      </c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20">
        <f t="shared" si="35"/>
        <v>85</v>
      </c>
      <c r="CK226" s="20">
        <f t="shared" si="36"/>
        <v>90</v>
      </c>
      <c r="CL226" s="18" t="s">
        <v>54</v>
      </c>
      <c r="CO226" s="21">
        <f t="shared" si="32"/>
        <v>50065</v>
      </c>
      <c r="CQ226" s="21">
        <f t="shared" si="31"/>
        <v>53010</v>
      </c>
      <c r="CR226" s="21">
        <f t="shared" si="34"/>
        <v>53010</v>
      </c>
      <c r="CS226" s="27">
        <f t="shared" si="33"/>
        <v>0</v>
      </c>
    </row>
    <row r="227" spans="1:97" x14ac:dyDescent="0.25">
      <c r="A227" s="18">
        <v>45</v>
      </c>
      <c r="B227" s="18" t="s">
        <v>35</v>
      </c>
      <c r="C227" s="18">
        <v>717</v>
      </c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>
        <v>717</v>
      </c>
      <c r="Q227" s="18">
        <v>717</v>
      </c>
      <c r="R227" s="18">
        <v>225</v>
      </c>
      <c r="S227" s="18">
        <v>161325</v>
      </c>
      <c r="T227" s="18">
        <v>298</v>
      </c>
      <c r="U227" s="18">
        <v>213666</v>
      </c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>
        <v>717</v>
      </c>
      <c r="AO227" s="18">
        <v>717</v>
      </c>
      <c r="AP227" s="18">
        <v>345</v>
      </c>
      <c r="AQ227" s="18">
        <v>247365</v>
      </c>
      <c r="AR227" s="18">
        <v>355</v>
      </c>
      <c r="AS227" s="18">
        <v>254535</v>
      </c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20">
        <f t="shared" si="35"/>
        <v>225</v>
      </c>
      <c r="CK227" s="20">
        <f t="shared" si="36"/>
        <v>298</v>
      </c>
      <c r="CL227" s="18" t="s">
        <v>73</v>
      </c>
      <c r="CO227" s="21">
        <f t="shared" si="32"/>
        <v>161325</v>
      </c>
      <c r="CQ227" s="21">
        <f t="shared" si="31"/>
        <v>213666</v>
      </c>
      <c r="CR227" s="21">
        <f t="shared" si="34"/>
        <v>213666</v>
      </c>
      <c r="CS227" s="27">
        <f t="shared" si="33"/>
        <v>0</v>
      </c>
    </row>
    <row r="228" spans="1:97" x14ac:dyDescent="0.25">
      <c r="B228" s="18" t="s">
        <v>59</v>
      </c>
      <c r="C228" s="18">
        <f>SUM(C3:C227)</f>
        <v>559609</v>
      </c>
      <c r="D228" s="18">
        <v>174483</v>
      </c>
      <c r="E228" s="18">
        <v>174526</v>
      </c>
      <c r="F228" s="18">
        <v>18735</v>
      </c>
      <c r="G228" s="18">
        <v>6946616.5</v>
      </c>
      <c r="H228" s="18">
        <v>20020</v>
      </c>
      <c r="I228" s="18">
        <v>7320304</v>
      </c>
      <c r="J228" s="18">
        <v>3330</v>
      </c>
      <c r="K228" s="18">
        <v>3330</v>
      </c>
      <c r="L228" s="18">
        <v>720</v>
      </c>
      <c r="M228" s="18">
        <v>1198800</v>
      </c>
      <c r="N228" s="18">
        <v>720</v>
      </c>
      <c r="O228" s="18">
        <v>0</v>
      </c>
      <c r="P228" s="18">
        <v>479866</v>
      </c>
      <c r="Q228" s="18">
        <v>479866</v>
      </c>
      <c r="R228" s="18">
        <v>33645</v>
      </c>
      <c r="S228" s="18">
        <v>36410035</v>
      </c>
      <c r="T228" s="18">
        <v>38022</v>
      </c>
      <c r="U228" s="18">
        <v>40876383</v>
      </c>
      <c r="V228" s="18">
        <v>2673</v>
      </c>
      <c r="W228" s="18">
        <v>2673</v>
      </c>
      <c r="X228" s="18">
        <v>4527</v>
      </c>
      <c r="Y228" s="18">
        <v>3962997</v>
      </c>
      <c r="Z228" s="18">
        <v>4900</v>
      </c>
      <c r="AA228" s="18">
        <v>4287500</v>
      </c>
      <c r="AB228" s="18">
        <v>15149</v>
      </c>
      <c r="AC228" s="18">
        <v>15149</v>
      </c>
      <c r="AD228" s="18">
        <v>46800</v>
      </c>
      <c r="AE228" s="18">
        <v>22833120</v>
      </c>
      <c r="AF228" s="18">
        <v>52449.373822614332</v>
      </c>
      <c r="AG228" s="18">
        <v>25608374</v>
      </c>
      <c r="AH228" s="18">
        <v>10510</v>
      </c>
      <c r="AI228" s="18">
        <v>10510</v>
      </c>
      <c r="AJ228" s="18">
        <v>6240</v>
      </c>
      <c r="AK228" s="18">
        <v>21278933</v>
      </c>
      <c r="AL228" s="18">
        <v>7800</v>
      </c>
      <c r="AM228" s="18">
        <v>26598666.25</v>
      </c>
      <c r="AN228" s="18">
        <v>26405</v>
      </c>
      <c r="AO228" s="18">
        <v>26405</v>
      </c>
      <c r="AP228" s="18">
        <v>2500</v>
      </c>
      <c r="AQ228" s="18">
        <v>1941938</v>
      </c>
      <c r="AR228" s="18">
        <v>2565</v>
      </c>
      <c r="AS228" s="18">
        <v>2001188</v>
      </c>
      <c r="AT228" s="18">
        <v>13955</v>
      </c>
      <c r="AU228" s="18">
        <v>13955</v>
      </c>
      <c r="AV228" s="18">
        <v>520</v>
      </c>
      <c r="AW228" s="18">
        <v>3362440</v>
      </c>
      <c r="AX228" s="18"/>
      <c r="AY228" s="18"/>
      <c r="AZ228" s="18">
        <v>3408</v>
      </c>
      <c r="BA228" s="18">
        <v>3408</v>
      </c>
      <c r="BB228" s="18">
        <v>4347</v>
      </c>
      <c r="BC228" s="18">
        <v>3107702</v>
      </c>
      <c r="BD228" s="18">
        <v>4697</v>
      </c>
      <c r="BE228" s="18">
        <v>3373002</v>
      </c>
      <c r="BF228" s="18">
        <v>7597</v>
      </c>
      <c r="BG228" s="18">
        <v>7597</v>
      </c>
      <c r="BH228" s="18"/>
      <c r="BI228" s="18"/>
      <c r="BJ228" s="18">
        <v>4650</v>
      </c>
      <c r="BK228" s="18">
        <v>4774950</v>
      </c>
      <c r="BL228" s="18">
        <v>15149</v>
      </c>
      <c r="BM228" s="18">
        <v>15149</v>
      </c>
      <c r="BN228" s="18">
        <v>35400</v>
      </c>
      <c r="BO228" s="18">
        <v>17209720</v>
      </c>
      <c r="BP228" s="18">
        <v>38480</v>
      </c>
      <c r="BQ228" s="18">
        <v>18789441</v>
      </c>
      <c r="BR228" s="18">
        <v>18812</v>
      </c>
      <c r="BS228" s="18">
        <v>18812</v>
      </c>
      <c r="BT228" s="18">
        <v>6600</v>
      </c>
      <c r="BU228" s="18">
        <v>6207960</v>
      </c>
      <c r="BV228" s="18">
        <v>7000</v>
      </c>
      <c r="BW228" s="18">
        <v>6584200</v>
      </c>
      <c r="BX228" s="18">
        <v>172987</v>
      </c>
      <c r="BY228" s="18">
        <v>172987</v>
      </c>
      <c r="BZ228" s="18">
        <v>10297.5</v>
      </c>
      <c r="CA228" s="18">
        <v>37799460.5</v>
      </c>
      <c r="CB228" s="18">
        <v>12871.875</v>
      </c>
      <c r="CC228" s="18">
        <v>47249325.625</v>
      </c>
      <c r="CD228" s="18">
        <v>273907</v>
      </c>
      <c r="CE228" s="18">
        <v>273907</v>
      </c>
      <c r="CF228" s="18">
        <v>80509</v>
      </c>
      <c r="CG228" s="21">
        <f>SUM(CG3:CG227)</f>
        <v>0</v>
      </c>
      <c r="CH228" s="18">
        <v>99830.79915188899</v>
      </c>
      <c r="CI228" s="21">
        <f>SUM(CI3:CI227)</f>
        <v>0</v>
      </c>
      <c r="CJ228" s="18"/>
      <c r="CK228" s="18"/>
      <c r="CL228" s="18"/>
      <c r="CO228" s="25">
        <f>SUM(CO3:CO227)</f>
        <v>91914106</v>
      </c>
      <c r="CQ228" s="25">
        <f>SUM(CQ3:CQ227)</f>
        <v>104676985.25</v>
      </c>
      <c r="CR228" s="25">
        <f>SUM(CR3:CR227)</f>
        <v>104676985.25</v>
      </c>
    </row>
    <row r="229" spans="1:97" x14ac:dyDescent="0.25">
      <c r="CR229" s="28">
        <f>+CR228-CR83-CR84</f>
        <v>100005850.25</v>
      </c>
      <c r="CS229" s="17" t="s">
        <v>86</v>
      </c>
    </row>
    <row r="231" spans="1:97" x14ac:dyDescent="0.25">
      <c r="CJ231" s="57" t="s">
        <v>17</v>
      </c>
      <c r="CK231" s="18">
        <v>13</v>
      </c>
      <c r="CL231" s="18" t="s">
        <v>6</v>
      </c>
      <c r="CM231">
        <v>1172</v>
      </c>
      <c r="CN231" t="e">
        <f>VLOOKUP(CL231,#REF!,2,0)</f>
        <v>#REF!</v>
      </c>
      <c r="CO231" s="25" t="e">
        <f>+CM231*CN231</f>
        <v>#REF!</v>
      </c>
    </row>
    <row r="232" spans="1:97" x14ac:dyDescent="0.25">
      <c r="CK232" s="18">
        <v>13</v>
      </c>
      <c r="CL232" s="18" t="s">
        <v>9</v>
      </c>
      <c r="CM232">
        <v>577</v>
      </c>
      <c r="CN232" t="e">
        <f>VLOOKUP(CL232,#REF!,2,0)</f>
        <v>#REF!</v>
      </c>
      <c r="CO232" s="25" t="e">
        <f t="shared" ref="CO232:CO240" si="37">+CM232*CN232</f>
        <v>#REF!</v>
      </c>
    </row>
    <row r="233" spans="1:97" x14ac:dyDescent="0.25">
      <c r="CK233" s="18">
        <v>13</v>
      </c>
      <c r="CL233" s="18" t="s">
        <v>8</v>
      </c>
      <c r="CM233">
        <v>693</v>
      </c>
      <c r="CN233" t="e">
        <f>VLOOKUP(CL233,#REF!,2,0)</f>
        <v>#REF!</v>
      </c>
      <c r="CO233" s="25" t="e">
        <f t="shared" si="37"/>
        <v>#REF!</v>
      </c>
    </row>
    <row r="234" spans="1:97" x14ac:dyDescent="0.25">
      <c r="CJ234" s="57" t="s">
        <v>18</v>
      </c>
      <c r="CK234" s="18">
        <v>14</v>
      </c>
      <c r="CL234" s="18" t="s">
        <v>6</v>
      </c>
      <c r="CM234">
        <v>1148</v>
      </c>
      <c r="CN234" t="e">
        <f>VLOOKUP(CL234,#REF!,2,0)</f>
        <v>#REF!</v>
      </c>
      <c r="CO234" s="25" t="e">
        <f t="shared" si="37"/>
        <v>#REF!</v>
      </c>
    </row>
    <row r="235" spans="1:97" x14ac:dyDescent="0.25">
      <c r="CK235" s="18">
        <v>14</v>
      </c>
      <c r="CL235" s="18" t="s">
        <v>9</v>
      </c>
      <c r="CM235">
        <v>566</v>
      </c>
      <c r="CN235" t="e">
        <f>VLOOKUP(CL235,#REF!,2,0)</f>
        <v>#REF!</v>
      </c>
      <c r="CO235" s="25" t="e">
        <f t="shared" si="37"/>
        <v>#REF!</v>
      </c>
    </row>
    <row r="236" spans="1:97" x14ac:dyDescent="0.25">
      <c r="CK236" s="18">
        <v>14</v>
      </c>
      <c r="CL236" s="18" t="s">
        <v>8</v>
      </c>
      <c r="CM236">
        <v>679</v>
      </c>
      <c r="CN236" t="e">
        <f>VLOOKUP(CL236,#REF!,2,0)</f>
        <v>#REF!</v>
      </c>
      <c r="CO236" s="25" t="e">
        <f t="shared" si="37"/>
        <v>#REF!</v>
      </c>
    </row>
    <row r="237" spans="1:97" x14ac:dyDescent="0.25">
      <c r="CJ237" s="57" t="s">
        <v>27</v>
      </c>
      <c r="CK237" s="18">
        <v>28</v>
      </c>
      <c r="CL237" s="18" t="s">
        <v>24</v>
      </c>
      <c r="CM237">
        <v>3135</v>
      </c>
      <c r="CN237" t="e">
        <f>VLOOKUP(CL237,#REF!,2,0)</f>
        <v>#REF!</v>
      </c>
      <c r="CO237" s="25" t="e">
        <f t="shared" si="37"/>
        <v>#REF!</v>
      </c>
    </row>
    <row r="238" spans="1:97" x14ac:dyDescent="0.25">
      <c r="CK238" s="18">
        <v>28</v>
      </c>
      <c r="CL238" s="18" t="s">
        <v>25</v>
      </c>
      <c r="CM238">
        <v>77</v>
      </c>
      <c r="CN238" t="e">
        <f>VLOOKUP(CL238,#REF!,2,0)</f>
        <v>#REF!</v>
      </c>
      <c r="CO238" s="25" t="e">
        <f t="shared" si="37"/>
        <v>#REF!</v>
      </c>
    </row>
    <row r="239" spans="1:97" x14ac:dyDescent="0.25">
      <c r="CJ239" s="57" t="s">
        <v>111</v>
      </c>
      <c r="CK239" s="18">
        <v>29</v>
      </c>
      <c r="CL239" s="18" t="s">
        <v>24</v>
      </c>
      <c r="CM239">
        <v>2926</v>
      </c>
      <c r="CN239" t="e">
        <f>VLOOKUP(CL239,#REF!,2,0)</f>
        <v>#REF!</v>
      </c>
      <c r="CO239" s="25" t="e">
        <f t="shared" si="37"/>
        <v>#REF!</v>
      </c>
    </row>
    <row r="240" spans="1:97" x14ac:dyDescent="0.25">
      <c r="CK240" s="18">
        <v>29</v>
      </c>
      <c r="CL240" s="18" t="s">
        <v>25</v>
      </c>
      <c r="CM240">
        <v>75</v>
      </c>
      <c r="CN240" t="e">
        <f>VLOOKUP(CL240,#REF!,2,0)</f>
        <v>#REF!</v>
      </c>
      <c r="CO240" s="25" t="e">
        <f t="shared" si="37"/>
        <v>#REF!</v>
      </c>
    </row>
    <row r="242" spans="93:93" x14ac:dyDescent="0.25">
      <c r="CO242" s="25" t="e">
        <f>SUM(CO231:CO241)</f>
        <v>#REF!</v>
      </c>
    </row>
    <row r="244" spans="93:93" x14ac:dyDescent="0.25">
      <c r="CO244" s="13" t="e">
        <f>+CO228+CO242</f>
        <v>#REF!</v>
      </c>
    </row>
    <row r="1048534" spans="90:90" x14ac:dyDescent="0.25">
      <c r="CL1048534" s="18"/>
    </row>
    <row r="1048576" spans="90:90" x14ac:dyDescent="0.25">
      <c r="CL1048576" s="18"/>
    </row>
  </sheetData>
  <autoFilter ref="A2:CS229" xr:uid="{70B5CA7E-BBE6-4284-8563-542012E63AC7}"/>
  <mergeCells count="15">
    <mergeCell ref="BX1:CC1"/>
    <mergeCell ref="CD1:CI1"/>
    <mergeCell ref="CJ1:CS1"/>
    <mergeCell ref="AN1:AS1"/>
    <mergeCell ref="AT1:AY1"/>
    <mergeCell ref="AZ1:BE1"/>
    <mergeCell ref="BF1:BK1"/>
    <mergeCell ref="BL1:BQ1"/>
    <mergeCell ref="BR1:BW1"/>
    <mergeCell ref="AH1:AM1"/>
    <mergeCell ref="D1:I1"/>
    <mergeCell ref="J1:O1"/>
    <mergeCell ref="P1:U1"/>
    <mergeCell ref="V1:AA1"/>
    <mergeCell ref="AB1:A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0E8D3-849F-4DCB-A8A4-DC2088EE7A28}">
  <sheetPr codeName="Hoja5"/>
  <dimension ref="B2:K508"/>
  <sheetViews>
    <sheetView showGridLines="0" tabSelected="1" zoomScale="70" zoomScaleNormal="70" workbookViewId="0">
      <pane xSplit="8" ySplit="2" topLeftCell="I27" activePane="bottomRight" state="frozen"/>
      <selection pane="topRight" activeCell="F1" sqref="F1"/>
      <selection pane="bottomLeft" activeCell="A2" sqref="A2"/>
      <selection pane="bottomRight" activeCell="E147" sqref="E147"/>
    </sheetView>
  </sheetViews>
  <sheetFormatPr baseColWidth="10" defaultRowHeight="15" x14ac:dyDescent="0.25"/>
  <cols>
    <col min="1" max="1" width="2" customWidth="1"/>
    <col min="2" max="2" width="15.85546875" style="9" bestFit="1" customWidth="1"/>
    <col min="3" max="3" width="17" style="9" bestFit="1" customWidth="1"/>
    <col min="4" max="4" width="8.140625" customWidth="1"/>
    <col min="5" max="5" width="43.5703125" customWidth="1"/>
    <col min="6" max="6" width="12.140625" bestFit="1" customWidth="1"/>
    <col min="7" max="7" width="14.5703125" style="9" bestFit="1" customWidth="1"/>
    <col min="8" max="8" width="14.7109375" style="12" customWidth="1"/>
    <col min="9" max="9" width="17.42578125" customWidth="1"/>
    <col min="10" max="10" width="24.85546875" bestFit="1" customWidth="1"/>
    <col min="11" max="11" width="20.5703125" style="11" customWidth="1"/>
  </cols>
  <sheetData>
    <row r="2" spans="2:11" ht="31.5" customHeight="1" x14ac:dyDescent="0.25">
      <c r="B2" s="58" t="s">
        <v>43</v>
      </c>
      <c r="C2" s="58" t="s">
        <v>0</v>
      </c>
      <c r="D2" s="58" t="s">
        <v>40</v>
      </c>
      <c r="E2" s="58" t="s">
        <v>115</v>
      </c>
      <c r="F2" s="58" t="s">
        <v>23</v>
      </c>
      <c r="G2" s="58" t="s">
        <v>3</v>
      </c>
      <c r="H2" s="59" t="s">
        <v>4</v>
      </c>
      <c r="I2" s="58" t="s">
        <v>5</v>
      </c>
      <c r="J2" s="58" t="s">
        <v>41</v>
      </c>
      <c r="K2" s="60" t="s">
        <v>42</v>
      </c>
    </row>
    <row r="3" spans="2:11" x14ac:dyDescent="0.25">
      <c r="C3" t="s">
        <v>116</v>
      </c>
      <c r="D3">
        <v>1</v>
      </c>
      <c r="E3" t="s">
        <v>1</v>
      </c>
      <c r="F3" t="s">
        <v>112</v>
      </c>
      <c r="G3" t="s">
        <v>6</v>
      </c>
      <c r="H3" s="24">
        <v>5338</v>
      </c>
      <c r="I3" s="10">
        <v>0</v>
      </c>
      <c r="J3" s="16">
        <v>0</v>
      </c>
      <c r="K3" s="14">
        <f>Tabla1[[#This Row],[Cantidad ofrecida]]*Tabla1[[#This Row],[Precio unitario contado]]</f>
        <v>0</v>
      </c>
    </row>
    <row r="4" spans="2:11" x14ac:dyDescent="0.25">
      <c r="C4" t="s">
        <v>116</v>
      </c>
      <c r="D4">
        <v>1</v>
      </c>
      <c r="E4" t="s">
        <v>1</v>
      </c>
      <c r="F4" t="s">
        <v>112</v>
      </c>
      <c r="G4" t="s">
        <v>9</v>
      </c>
      <c r="H4" s="24">
        <v>2711</v>
      </c>
      <c r="I4" s="10">
        <v>0</v>
      </c>
      <c r="J4" s="16">
        <v>0</v>
      </c>
      <c r="K4" s="14">
        <f>Tabla1[[#This Row],[Cantidad ofrecida]]*Tabla1[[#This Row],[Precio unitario contado]]</f>
        <v>0</v>
      </c>
    </row>
    <row r="5" spans="2:11" x14ac:dyDescent="0.25">
      <c r="C5" t="s">
        <v>116</v>
      </c>
      <c r="D5">
        <v>1</v>
      </c>
      <c r="E5" t="s">
        <v>1</v>
      </c>
      <c r="F5" t="s">
        <v>112</v>
      </c>
      <c r="G5" t="s">
        <v>7</v>
      </c>
      <c r="H5" s="24">
        <v>8945</v>
      </c>
      <c r="I5" s="10">
        <v>0</v>
      </c>
      <c r="J5" s="16">
        <v>0</v>
      </c>
      <c r="K5" s="14">
        <f>Tabla1[[#This Row],[Cantidad ofrecida]]*Tabla1[[#This Row],[Precio unitario contado]]</f>
        <v>0</v>
      </c>
    </row>
    <row r="6" spans="2:11" x14ac:dyDescent="0.25">
      <c r="C6" t="s">
        <v>116</v>
      </c>
      <c r="D6">
        <v>1</v>
      </c>
      <c r="E6" t="s">
        <v>1</v>
      </c>
      <c r="F6" t="s">
        <v>112</v>
      </c>
      <c r="G6" t="s">
        <v>8</v>
      </c>
      <c r="H6" s="24">
        <v>3253</v>
      </c>
      <c r="I6" s="10">
        <v>0</v>
      </c>
      <c r="J6" s="16">
        <v>0</v>
      </c>
      <c r="K6" s="14">
        <f>Tabla1[[#This Row],[Cantidad ofrecida]]*Tabla1[[#This Row],[Precio unitario contado]]</f>
        <v>0</v>
      </c>
    </row>
    <row r="7" spans="2:11" x14ac:dyDescent="0.25">
      <c r="C7" t="s">
        <v>116</v>
      </c>
      <c r="D7">
        <v>2</v>
      </c>
      <c r="E7" t="s">
        <v>2</v>
      </c>
      <c r="F7" t="s">
        <v>112</v>
      </c>
      <c r="G7" t="s">
        <v>6</v>
      </c>
      <c r="H7" s="24">
        <v>538</v>
      </c>
      <c r="I7" s="10">
        <v>0</v>
      </c>
      <c r="J7" s="16">
        <v>0</v>
      </c>
      <c r="K7" s="14">
        <f>Tabla1[[#This Row],[Cantidad ofrecida]]*Tabla1[[#This Row],[Precio unitario contado]]</f>
        <v>0</v>
      </c>
    </row>
    <row r="8" spans="2:11" x14ac:dyDescent="0.25">
      <c r="C8" t="s">
        <v>116</v>
      </c>
      <c r="D8">
        <v>2</v>
      </c>
      <c r="E8" t="s">
        <v>2</v>
      </c>
      <c r="F8" t="s">
        <v>112</v>
      </c>
      <c r="G8" t="s">
        <v>9</v>
      </c>
      <c r="H8" s="24">
        <v>273</v>
      </c>
      <c r="I8" s="10">
        <v>0</v>
      </c>
      <c r="J8" s="16">
        <v>0</v>
      </c>
      <c r="K8" s="14">
        <f>Tabla1[[#This Row],[Cantidad ofrecida]]*Tabla1[[#This Row],[Precio unitario contado]]</f>
        <v>0</v>
      </c>
    </row>
    <row r="9" spans="2:11" x14ac:dyDescent="0.25">
      <c r="C9" t="s">
        <v>116</v>
      </c>
      <c r="D9">
        <v>2</v>
      </c>
      <c r="E9" t="s">
        <v>2</v>
      </c>
      <c r="F9" t="s">
        <v>112</v>
      </c>
      <c r="G9" t="s">
        <v>7</v>
      </c>
      <c r="H9" s="24">
        <v>901</v>
      </c>
      <c r="I9" s="10">
        <v>0</v>
      </c>
      <c r="J9" s="16">
        <v>0</v>
      </c>
      <c r="K9" s="14">
        <f>Tabla1[[#This Row],[Cantidad ofrecida]]*Tabla1[[#This Row],[Precio unitario contado]]</f>
        <v>0</v>
      </c>
    </row>
    <row r="10" spans="2:11" x14ac:dyDescent="0.25">
      <c r="C10" t="s">
        <v>116</v>
      </c>
      <c r="D10">
        <v>2</v>
      </c>
      <c r="E10" t="s">
        <v>2</v>
      </c>
      <c r="F10" t="s">
        <v>112</v>
      </c>
      <c r="G10" t="s">
        <v>8</v>
      </c>
      <c r="H10" s="24">
        <v>328</v>
      </c>
      <c r="I10" s="10">
        <v>0</v>
      </c>
      <c r="J10" s="16">
        <v>0</v>
      </c>
      <c r="K10" s="14">
        <f>Tabla1[[#This Row],[Cantidad ofrecida]]*Tabla1[[#This Row],[Precio unitario contado]]</f>
        <v>0</v>
      </c>
    </row>
    <row r="11" spans="2:11" x14ac:dyDescent="0.25">
      <c r="C11" t="s">
        <v>116</v>
      </c>
      <c r="D11">
        <v>3</v>
      </c>
      <c r="E11" t="s">
        <v>10</v>
      </c>
      <c r="F11" t="s">
        <v>112</v>
      </c>
      <c r="G11" t="s">
        <v>6</v>
      </c>
      <c r="H11" s="24">
        <v>384</v>
      </c>
      <c r="I11" s="10">
        <v>0</v>
      </c>
      <c r="J11" s="16">
        <v>0</v>
      </c>
      <c r="K11" s="14">
        <f>Tabla1[[#This Row],[Cantidad ofrecida]]*Tabla1[[#This Row],[Precio unitario contado]]</f>
        <v>0</v>
      </c>
    </row>
    <row r="12" spans="2:11" x14ac:dyDescent="0.25">
      <c r="C12" t="s">
        <v>116</v>
      </c>
      <c r="D12">
        <v>3</v>
      </c>
      <c r="E12" t="s">
        <v>10</v>
      </c>
      <c r="F12" t="s">
        <v>112</v>
      </c>
      <c r="G12" t="s">
        <v>9</v>
      </c>
      <c r="H12" s="24">
        <v>195</v>
      </c>
      <c r="I12" s="10">
        <v>0</v>
      </c>
      <c r="J12" s="16">
        <v>0</v>
      </c>
      <c r="K12" s="14">
        <f>Tabla1[[#This Row],[Cantidad ofrecida]]*Tabla1[[#This Row],[Precio unitario contado]]</f>
        <v>0</v>
      </c>
    </row>
    <row r="13" spans="2:11" x14ac:dyDescent="0.25">
      <c r="C13" t="s">
        <v>116</v>
      </c>
      <c r="D13">
        <v>3</v>
      </c>
      <c r="E13" t="s">
        <v>10</v>
      </c>
      <c r="F13" t="s">
        <v>112</v>
      </c>
      <c r="G13" t="s">
        <v>7</v>
      </c>
      <c r="H13" s="24">
        <v>644</v>
      </c>
      <c r="I13" s="10">
        <v>0</v>
      </c>
      <c r="J13" s="16">
        <v>0</v>
      </c>
      <c r="K13" s="14">
        <f>Tabla1[[#This Row],[Cantidad ofrecida]]*Tabla1[[#This Row],[Precio unitario contado]]</f>
        <v>0</v>
      </c>
    </row>
    <row r="14" spans="2:11" x14ac:dyDescent="0.25">
      <c r="C14" t="s">
        <v>116</v>
      </c>
      <c r="D14">
        <v>3</v>
      </c>
      <c r="E14" t="s">
        <v>10</v>
      </c>
      <c r="F14" t="s">
        <v>112</v>
      </c>
      <c r="G14" t="s">
        <v>8</v>
      </c>
      <c r="H14" s="24">
        <v>234</v>
      </c>
      <c r="I14" s="10">
        <v>0</v>
      </c>
      <c r="J14" s="16">
        <v>0</v>
      </c>
      <c r="K14" s="14">
        <f>Tabla1[[#This Row],[Cantidad ofrecida]]*Tabla1[[#This Row],[Precio unitario contado]]</f>
        <v>0</v>
      </c>
    </row>
    <row r="15" spans="2:11" x14ac:dyDescent="0.25">
      <c r="C15" t="s">
        <v>116</v>
      </c>
      <c r="D15">
        <v>4</v>
      </c>
      <c r="E15" t="s">
        <v>11</v>
      </c>
      <c r="F15" t="s">
        <v>112</v>
      </c>
      <c r="G15" t="s">
        <v>6</v>
      </c>
      <c r="H15" s="24">
        <v>307</v>
      </c>
      <c r="I15" s="10">
        <v>0</v>
      </c>
      <c r="J15" s="16">
        <v>0</v>
      </c>
      <c r="K15" s="14">
        <f>Tabla1[[#This Row],[Cantidad ofrecida]]*Tabla1[[#This Row],[Precio unitario contado]]</f>
        <v>0</v>
      </c>
    </row>
    <row r="16" spans="2:11" x14ac:dyDescent="0.25">
      <c r="C16" t="s">
        <v>116</v>
      </c>
      <c r="D16">
        <v>4</v>
      </c>
      <c r="E16" t="s">
        <v>11</v>
      </c>
      <c r="F16" t="s">
        <v>112</v>
      </c>
      <c r="G16" t="s">
        <v>9</v>
      </c>
      <c r="H16" s="24">
        <v>156</v>
      </c>
      <c r="I16" s="10">
        <v>0</v>
      </c>
      <c r="J16" s="16">
        <v>0</v>
      </c>
      <c r="K16" s="14">
        <f>Tabla1[[#This Row],[Cantidad ofrecida]]*Tabla1[[#This Row],[Precio unitario contado]]</f>
        <v>0</v>
      </c>
    </row>
    <row r="17" spans="3:11" x14ac:dyDescent="0.25">
      <c r="C17" t="s">
        <v>116</v>
      </c>
      <c r="D17">
        <v>4</v>
      </c>
      <c r="E17" t="s">
        <v>11</v>
      </c>
      <c r="F17" t="s">
        <v>112</v>
      </c>
      <c r="G17" t="s">
        <v>7</v>
      </c>
      <c r="H17" s="24">
        <v>515</v>
      </c>
      <c r="I17" s="10">
        <v>0</v>
      </c>
      <c r="J17" s="16">
        <v>0</v>
      </c>
      <c r="K17" s="14">
        <f>Tabla1[[#This Row],[Cantidad ofrecida]]*Tabla1[[#This Row],[Precio unitario contado]]</f>
        <v>0</v>
      </c>
    </row>
    <row r="18" spans="3:11" x14ac:dyDescent="0.25">
      <c r="C18" t="s">
        <v>116</v>
      </c>
      <c r="D18">
        <v>4</v>
      </c>
      <c r="E18" t="s">
        <v>11</v>
      </c>
      <c r="F18" t="s">
        <v>112</v>
      </c>
      <c r="G18" t="s">
        <v>8</v>
      </c>
      <c r="H18" s="24">
        <v>187</v>
      </c>
      <c r="I18" s="10">
        <v>0</v>
      </c>
      <c r="J18" s="16">
        <v>0</v>
      </c>
      <c r="K18" s="14">
        <f>Tabla1[[#This Row],[Cantidad ofrecida]]*Tabla1[[#This Row],[Precio unitario contado]]</f>
        <v>0</v>
      </c>
    </row>
    <row r="19" spans="3:11" x14ac:dyDescent="0.25">
      <c r="C19" t="s">
        <v>116</v>
      </c>
      <c r="D19">
        <v>5</v>
      </c>
      <c r="E19" t="s">
        <v>12</v>
      </c>
      <c r="F19" t="s">
        <v>112</v>
      </c>
      <c r="G19" t="s">
        <v>6</v>
      </c>
      <c r="H19" s="24">
        <v>230</v>
      </c>
      <c r="I19" s="10">
        <v>0</v>
      </c>
      <c r="J19" s="16">
        <v>0</v>
      </c>
      <c r="K19" s="14">
        <f>Tabla1[[#This Row],[Cantidad ofrecida]]*Tabla1[[#This Row],[Precio unitario contado]]</f>
        <v>0</v>
      </c>
    </row>
    <row r="20" spans="3:11" x14ac:dyDescent="0.25">
      <c r="C20" t="s">
        <v>116</v>
      </c>
      <c r="D20">
        <v>5</v>
      </c>
      <c r="E20" t="s">
        <v>12</v>
      </c>
      <c r="F20" t="s">
        <v>112</v>
      </c>
      <c r="G20" t="s">
        <v>9</v>
      </c>
      <c r="H20" s="24">
        <v>117</v>
      </c>
      <c r="I20" s="10">
        <v>0</v>
      </c>
      <c r="J20" s="16">
        <v>0</v>
      </c>
      <c r="K20" s="14">
        <f>Tabla1[[#This Row],[Cantidad ofrecida]]*Tabla1[[#This Row],[Precio unitario contado]]</f>
        <v>0</v>
      </c>
    </row>
    <row r="21" spans="3:11" x14ac:dyDescent="0.25">
      <c r="C21" t="s">
        <v>116</v>
      </c>
      <c r="D21">
        <v>5</v>
      </c>
      <c r="E21" t="s">
        <v>12</v>
      </c>
      <c r="F21" t="s">
        <v>112</v>
      </c>
      <c r="G21" t="s">
        <v>7</v>
      </c>
      <c r="H21" s="24">
        <v>386</v>
      </c>
      <c r="I21" s="10">
        <v>0</v>
      </c>
      <c r="J21" s="16">
        <v>0</v>
      </c>
      <c r="K21" s="14">
        <f>Tabla1[[#This Row],[Cantidad ofrecida]]*Tabla1[[#This Row],[Precio unitario contado]]</f>
        <v>0</v>
      </c>
    </row>
    <row r="22" spans="3:11" x14ac:dyDescent="0.25">
      <c r="C22" t="s">
        <v>116</v>
      </c>
      <c r="D22">
        <v>5</v>
      </c>
      <c r="E22" t="s">
        <v>12</v>
      </c>
      <c r="F22" t="s">
        <v>112</v>
      </c>
      <c r="G22" t="s">
        <v>8</v>
      </c>
      <c r="H22" s="24">
        <v>140</v>
      </c>
      <c r="I22" s="10">
        <v>0</v>
      </c>
      <c r="J22" s="16">
        <v>0</v>
      </c>
      <c r="K22" s="14">
        <f>Tabla1[[#This Row],[Cantidad ofrecida]]*Tabla1[[#This Row],[Precio unitario contado]]</f>
        <v>0</v>
      </c>
    </row>
    <row r="23" spans="3:11" x14ac:dyDescent="0.25">
      <c r="C23" t="s">
        <v>116</v>
      </c>
      <c r="D23">
        <v>6</v>
      </c>
      <c r="E23" t="s">
        <v>13</v>
      </c>
      <c r="F23" t="s">
        <v>112</v>
      </c>
      <c r="G23" t="s">
        <v>6</v>
      </c>
      <c r="H23" s="24">
        <v>77</v>
      </c>
      <c r="I23" s="10">
        <v>0</v>
      </c>
      <c r="J23" s="16">
        <v>0</v>
      </c>
      <c r="K23" s="14">
        <f>Tabla1[[#This Row],[Cantidad ofrecida]]*Tabla1[[#This Row],[Precio unitario contado]]</f>
        <v>0</v>
      </c>
    </row>
    <row r="24" spans="3:11" x14ac:dyDescent="0.25">
      <c r="C24" t="s">
        <v>116</v>
      </c>
      <c r="D24">
        <v>6</v>
      </c>
      <c r="E24" t="s">
        <v>13</v>
      </c>
      <c r="F24" t="s">
        <v>112</v>
      </c>
      <c r="G24" t="s">
        <v>9</v>
      </c>
      <c r="H24" s="24">
        <v>39</v>
      </c>
      <c r="I24" s="10">
        <v>0</v>
      </c>
      <c r="J24" s="16">
        <v>0</v>
      </c>
      <c r="K24" s="14">
        <f>Tabla1[[#This Row],[Cantidad ofrecida]]*Tabla1[[#This Row],[Precio unitario contado]]</f>
        <v>0</v>
      </c>
    </row>
    <row r="25" spans="3:11" x14ac:dyDescent="0.25">
      <c r="C25" t="s">
        <v>116</v>
      </c>
      <c r="D25">
        <v>6</v>
      </c>
      <c r="E25" t="s">
        <v>13</v>
      </c>
      <c r="F25" t="s">
        <v>112</v>
      </c>
      <c r="G25" t="s">
        <v>7</v>
      </c>
      <c r="H25" s="24">
        <v>129</v>
      </c>
      <c r="I25" s="10">
        <v>0</v>
      </c>
      <c r="J25" s="16">
        <v>0</v>
      </c>
      <c r="K25" s="14">
        <f>Tabla1[[#This Row],[Cantidad ofrecida]]*Tabla1[[#This Row],[Precio unitario contado]]</f>
        <v>0</v>
      </c>
    </row>
    <row r="26" spans="3:11" x14ac:dyDescent="0.25">
      <c r="C26" t="s">
        <v>116</v>
      </c>
      <c r="D26">
        <v>6</v>
      </c>
      <c r="E26" t="s">
        <v>13</v>
      </c>
      <c r="F26" t="s">
        <v>112</v>
      </c>
      <c r="G26" t="s">
        <v>8</v>
      </c>
      <c r="H26" s="24">
        <v>47</v>
      </c>
      <c r="I26" s="10">
        <v>0</v>
      </c>
      <c r="J26" s="16">
        <v>0</v>
      </c>
      <c r="K26" s="14">
        <f>Tabla1[[#This Row],[Cantidad ofrecida]]*Tabla1[[#This Row],[Precio unitario contado]]</f>
        <v>0</v>
      </c>
    </row>
    <row r="27" spans="3:11" x14ac:dyDescent="0.25">
      <c r="C27" t="s">
        <v>116</v>
      </c>
      <c r="D27">
        <v>7</v>
      </c>
      <c r="E27" t="s">
        <v>120</v>
      </c>
      <c r="F27" t="s">
        <v>112</v>
      </c>
      <c r="G27" t="s">
        <v>6</v>
      </c>
      <c r="H27" s="24">
        <v>77</v>
      </c>
      <c r="I27" s="10">
        <v>0</v>
      </c>
      <c r="J27" s="16">
        <v>0</v>
      </c>
      <c r="K27" s="14">
        <f>Tabla1[[#This Row],[Cantidad ofrecida]]*Tabla1[[#This Row],[Precio unitario contado]]</f>
        <v>0</v>
      </c>
    </row>
    <row r="28" spans="3:11" x14ac:dyDescent="0.25">
      <c r="C28" t="s">
        <v>116</v>
      </c>
      <c r="D28">
        <v>7</v>
      </c>
      <c r="E28" t="s">
        <v>120</v>
      </c>
      <c r="F28" t="s">
        <v>112</v>
      </c>
      <c r="G28" t="s">
        <v>9</v>
      </c>
      <c r="H28" s="24">
        <v>39</v>
      </c>
      <c r="I28" s="10">
        <v>0</v>
      </c>
      <c r="J28" s="16">
        <v>0</v>
      </c>
      <c r="K28" s="14">
        <f>Tabla1[[#This Row],[Cantidad ofrecida]]*Tabla1[[#This Row],[Precio unitario contado]]</f>
        <v>0</v>
      </c>
    </row>
    <row r="29" spans="3:11" x14ac:dyDescent="0.25">
      <c r="C29" t="s">
        <v>116</v>
      </c>
      <c r="D29">
        <v>7</v>
      </c>
      <c r="E29" t="s">
        <v>120</v>
      </c>
      <c r="F29" t="s">
        <v>112</v>
      </c>
      <c r="G29" t="s">
        <v>7</v>
      </c>
      <c r="H29" s="24">
        <v>129</v>
      </c>
      <c r="I29" s="10">
        <v>0</v>
      </c>
      <c r="J29" s="16">
        <v>0</v>
      </c>
      <c r="K29" s="14">
        <f>Tabla1[[#This Row],[Cantidad ofrecida]]*Tabla1[[#This Row],[Precio unitario contado]]</f>
        <v>0</v>
      </c>
    </row>
    <row r="30" spans="3:11" x14ac:dyDescent="0.25">
      <c r="C30" t="s">
        <v>116</v>
      </c>
      <c r="D30">
        <v>7</v>
      </c>
      <c r="E30" t="s">
        <v>120</v>
      </c>
      <c r="F30" t="s">
        <v>112</v>
      </c>
      <c r="G30" t="s">
        <v>8</v>
      </c>
      <c r="H30" s="24">
        <v>47</v>
      </c>
      <c r="I30" s="10">
        <v>0</v>
      </c>
      <c r="J30" s="16">
        <v>0</v>
      </c>
      <c r="K30" s="14">
        <f>Tabla1[[#This Row],[Cantidad ofrecida]]*Tabla1[[#This Row],[Precio unitario contado]]</f>
        <v>0</v>
      </c>
    </row>
    <row r="31" spans="3:11" x14ac:dyDescent="0.25">
      <c r="C31" t="s">
        <v>116</v>
      </c>
      <c r="D31">
        <v>8</v>
      </c>
      <c r="E31" t="s">
        <v>117</v>
      </c>
      <c r="F31" t="s">
        <v>112</v>
      </c>
      <c r="G31" t="s">
        <v>6</v>
      </c>
      <c r="H31" s="24">
        <v>77</v>
      </c>
      <c r="I31" s="10">
        <v>0</v>
      </c>
      <c r="J31" s="16">
        <v>0</v>
      </c>
      <c r="K31" s="14">
        <f>Tabla1[[#This Row],[Cantidad ofrecida]]*Tabla1[[#This Row],[Precio unitario contado]]</f>
        <v>0</v>
      </c>
    </row>
    <row r="32" spans="3:11" x14ac:dyDescent="0.25">
      <c r="C32" t="s">
        <v>116</v>
      </c>
      <c r="D32">
        <v>8</v>
      </c>
      <c r="E32" t="s">
        <v>117</v>
      </c>
      <c r="F32" t="s">
        <v>112</v>
      </c>
      <c r="G32" t="s">
        <v>9</v>
      </c>
      <c r="H32" s="24">
        <v>39</v>
      </c>
      <c r="I32" s="10">
        <v>0</v>
      </c>
      <c r="J32" s="16">
        <v>0</v>
      </c>
      <c r="K32" s="14">
        <f>Tabla1[[#This Row],[Cantidad ofrecida]]*Tabla1[[#This Row],[Precio unitario contado]]</f>
        <v>0</v>
      </c>
    </row>
    <row r="33" spans="3:11" x14ac:dyDescent="0.25">
      <c r="C33" t="s">
        <v>116</v>
      </c>
      <c r="D33">
        <v>8</v>
      </c>
      <c r="E33" t="s">
        <v>117</v>
      </c>
      <c r="F33" t="s">
        <v>112</v>
      </c>
      <c r="G33" t="s">
        <v>7</v>
      </c>
      <c r="H33" s="24">
        <v>129</v>
      </c>
      <c r="I33" s="10">
        <v>0</v>
      </c>
      <c r="J33" s="16">
        <v>0</v>
      </c>
      <c r="K33" s="14">
        <f>Tabla1[[#This Row],[Cantidad ofrecida]]*Tabla1[[#This Row],[Precio unitario contado]]</f>
        <v>0</v>
      </c>
    </row>
    <row r="34" spans="3:11" x14ac:dyDescent="0.25">
      <c r="C34" t="s">
        <v>116</v>
      </c>
      <c r="D34">
        <v>8</v>
      </c>
      <c r="E34" t="s">
        <v>117</v>
      </c>
      <c r="F34" t="s">
        <v>112</v>
      </c>
      <c r="G34" t="s">
        <v>8</v>
      </c>
      <c r="H34" s="24">
        <v>47</v>
      </c>
      <c r="I34" s="10">
        <v>0</v>
      </c>
      <c r="J34" s="16">
        <v>0</v>
      </c>
      <c r="K34" s="14">
        <f>Tabla1[[#This Row],[Cantidad ofrecida]]*Tabla1[[#This Row],[Precio unitario contado]]</f>
        <v>0</v>
      </c>
    </row>
    <row r="35" spans="3:11" x14ac:dyDescent="0.25">
      <c r="C35" t="s">
        <v>116</v>
      </c>
      <c r="D35">
        <v>9</v>
      </c>
      <c r="E35" t="s">
        <v>14</v>
      </c>
      <c r="F35" t="s">
        <v>112</v>
      </c>
      <c r="G35" t="s">
        <v>6</v>
      </c>
      <c r="H35" s="24">
        <v>77</v>
      </c>
      <c r="I35" s="10">
        <v>0</v>
      </c>
      <c r="J35" s="16">
        <v>0</v>
      </c>
      <c r="K35" s="14">
        <f>Tabla1[[#This Row],[Cantidad ofrecida]]*Tabla1[[#This Row],[Precio unitario contado]]</f>
        <v>0</v>
      </c>
    </row>
    <row r="36" spans="3:11" x14ac:dyDescent="0.25">
      <c r="C36" t="s">
        <v>116</v>
      </c>
      <c r="D36">
        <v>9</v>
      </c>
      <c r="E36" t="s">
        <v>14</v>
      </c>
      <c r="F36" t="s">
        <v>112</v>
      </c>
      <c r="G36" t="s">
        <v>9</v>
      </c>
      <c r="H36" s="24">
        <v>39</v>
      </c>
      <c r="I36" s="10">
        <v>0</v>
      </c>
      <c r="J36" s="16">
        <v>0</v>
      </c>
      <c r="K36" s="14">
        <f>Tabla1[[#This Row],[Cantidad ofrecida]]*Tabla1[[#This Row],[Precio unitario contado]]</f>
        <v>0</v>
      </c>
    </row>
    <row r="37" spans="3:11" x14ac:dyDescent="0.25">
      <c r="C37" t="s">
        <v>116</v>
      </c>
      <c r="D37">
        <v>9</v>
      </c>
      <c r="E37" t="s">
        <v>14</v>
      </c>
      <c r="F37" t="s">
        <v>112</v>
      </c>
      <c r="G37" t="s">
        <v>7</v>
      </c>
      <c r="H37" s="24">
        <v>129</v>
      </c>
      <c r="I37" s="10">
        <v>0</v>
      </c>
      <c r="J37" s="16">
        <v>0</v>
      </c>
      <c r="K37" s="14">
        <f>Tabla1[[#This Row],[Cantidad ofrecida]]*Tabla1[[#This Row],[Precio unitario contado]]</f>
        <v>0</v>
      </c>
    </row>
    <row r="38" spans="3:11" x14ac:dyDescent="0.25">
      <c r="C38" t="s">
        <v>116</v>
      </c>
      <c r="D38">
        <v>9</v>
      </c>
      <c r="E38" t="s">
        <v>14</v>
      </c>
      <c r="F38" t="s">
        <v>112</v>
      </c>
      <c r="G38" t="s">
        <v>8</v>
      </c>
      <c r="H38" s="24">
        <v>47</v>
      </c>
      <c r="I38" s="10">
        <v>0</v>
      </c>
      <c r="J38" s="16">
        <v>0</v>
      </c>
      <c r="K38" s="14">
        <f>Tabla1[[#This Row],[Cantidad ofrecida]]*Tabla1[[#This Row],[Precio unitario contado]]</f>
        <v>0</v>
      </c>
    </row>
    <row r="39" spans="3:11" x14ac:dyDescent="0.25">
      <c r="C39" t="s">
        <v>114</v>
      </c>
      <c r="D39">
        <v>10</v>
      </c>
      <c r="E39" t="s">
        <v>15</v>
      </c>
      <c r="F39" t="s">
        <v>112</v>
      </c>
      <c r="G39" t="s">
        <v>6</v>
      </c>
      <c r="H39" s="24">
        <v>4892</v>
      </c>
      <c r="I39" s="10">
        <v>0</v>
      </c>
      <c r="J39" s="16">
        <v>0</v>
      </c>
      <c r="K39" s="14">
        <f>Tabla1[[#This Row],[Cantidad ofrecida]]*Tabla1[[#This Row],[Precio unitario contado]]</f>
        <v>0</v>
      </c>
    </row>
    <row r="40" spans="3:11" x14ac:dyDescent="0.25">
      <c r="C40" t="s">
        <v>114</v>
      </c>
      <c r="D40">
        <v>10</v>
      </c>
      <c r="E40" t="s">
        <v>15</v>
      </c>
      <c r="F40" t="s">
        <v>112</v>
      </c>
      <c r="G40" t="s">
        <v>9</v>
      </c>
      <c r="H40" s="24">
        <v>2484</v>
      </c>
      <c r="I40" s="10">
        <v>0</v>
      </c>
      <c r="J40" s="16">
        <v>0</v>
      </c>
      <c r="K40" s="14">
        <f>Tabla1[[#This Row],[Cantidad ofrecida]]*Tabla1[[#This Row],[Precio unitario contado]]</f>
        <v>0</v>
      </c>
    </row>
    <row r="41" spans="3:11" x14ac:dyDescent="0.25">
      <c r="C41" t="s">
        <v>114</v>
      </c>
      <c r="D41">
        <v>10</v>
      </c>
      <c r="E41" t="s">
        <v>15</v>
      </c>
      <c r="F41" t="s">
        <v>112</v>
      </c>
      <c r="G41" t="s">
        <v>7</v>
      </c>
      <c r="H41" s="24">
        <v>8198</v>
      </c>
      <c r="I41" s="10">
        <v>0</v>
      </c>
      <c r="J41" s="16">
        <v>0</v>
      </c>
      <c r="K41" s="14">
        <f>Tabla1[[#This Row],[Cantidad ofrecida]]*Tabla1[[#This Row],[Precio unitario contado]]</f>
        <v>0</v>
      </c>
    </row>
    <row r="42" spans="3:11" x14ac:dyDescent="0.25">
      <c r="C42" t="s">
        <v>114</v>
      </c>
      <c r="D42">
        <v>10</v>
      </c>
      <c r="E42" t="s">
        <v>15</v>
      </c>
      <c r="F42" t="s">
        <v>112</v>
      </c>
      <c r="G42" t="s">
        <v>8</v>
      </c>
      <c r="H42" s="24">
        <v>2981</v>
      </c>
      <c r="I42" s="10">
        <v>0</v>
      </c>
      <c r="J42" s="16">
        <v>0</v>
      </c>
      <c r="K42" s="14">
        <f>Tabla1[[#This Row],[Cantidad ofrecida]]*Tabla1[[#This Row],[Precio unitario contado]]</f>
        <v>0</v>
      </c>
    </row>
    <row r="43" spans="3:11" x14ac:dyDescent="0.25">
      <c r="C43" t="s">
        <v>114</v>
      </c>
      <c r="D43">
        <v>11</v>
      </c>
      <c r="E43" t="s">
        <v>16</v>
      </c>
      <c r="F43" t="s">
        <v>112</v>
      </c>
      <c r="G43" t="s">
        <v>6</v>
      </c>
      <c r="H43" s="24">
        <v>1167</v>
      </c>
      <c r="I43" s="10">
        <v>0</v>
      </c>
      <c r="J43" s="16">
        <v>0</v>
      </c>
      <c r="K43" s="15">
        <f>Tabla1[[#This Row],[Cantidad ofrecida]]*Tabla1[[#This Row],[Precio unitario contado]]</f>
        <v>0</v>
      </c>
    </row>
    <row r="44" spans="3:11" x14ac:dyDescent="0.25">
      <c r="C44" t="s">
        <v>114</v>
      </c>
      <c r="D44">
        <v>11</v>
      </c>
      <c r="E44" t="s">
        <v>16</v>
      </c>
      <c r="F44" t="s">
        <v>112</v>
      </c>
      <c r="G44" t="s">
        <v>9</v>
      </c>
      <c r="H44" s="24">
        <v>593</v>
      </c>
      <c r="I44" s="10">
        <v>0</v>
      </c>
      <c r="J44" s="16">
        <v>0</v>
      </c>
      <c r="K44" s="15">
        <f>Tabla1[[#This Row],[Cantidad ofrecida]]*Tabla1[[#This Row],[Precio unitario contado]]</f>
        <v>0</v>
      </c>
    </row>
    <row r="45" spans="3:11" x14ac:dyDescent="0.25">
      <c r="C45" t="s">
        <v>114</v>
      </c>
      <c r="D45">
        <v>11</v>
      </c>
      <c r="E45" t="s">
        <v>16</v>
      </c>
      <c r="F45" t="s">
        <v>112</v>
      </c>
      <c r="G45" t="s">
        <v>7</v>
      </c>
      <c r="H45" s="24">
        <v>1956</v>
      </c>
      <c r="I45" s="10">
        <v>0</v>
      </c>
      <c r="J45" s="16">
        <v>0</v>
      </c>
      <c r="K45" s="14">
        <f>Tabla1[[#This Row],[Cantidad ofrecida]]*Tabla1[[#This Row],[Precio unitario contado]]</f>
        <v>0</v>
      </c>
    </row>
    <row r="46" spans="3:11" x14ac:dyDescent="0.25">
      <c r="C46" t="s">
        <v>114</v>
      </c>
      <c r="D46">
        <v>11</v>
      </c>
      <c r="E46" t="s">
        <v>16</v>
      </c>
      <c r="F46" t="s">
        <v>112</v>
      </c>
      <c r="G46" t="s">
        <v>8</v>
      </c>
      <c r="H46" s="24">
        <v>711</v>
      </c>
      <c r="I46" s="10">
        <v>0</v>
      </c>
      <c r="J46" s="16">
        <v>0</v>
      </c>
      <c r="K46" s="15">
        <f>Tabla1[[#This Row],[Cantidad ofrecida]]*Tabla1[[#This Row],[Precio unitario contado]]</f>
        <v>0</v>
      </c>
    </row>
    <row r="47" spans="3:11" x14ac:dyDescent="0.25">
      <c r="C47" t="s">
        <v>114</v>
      </c>
      <c r="D47">
        <v>12</v>
      </c>
      <c r="E47" t="s">
        <v>17</v>
      </c>
      <c r="F47" t="s">
        <v>112</v>
      </c>
      <c r="G47" t="s">
        <v>6</v>
      </c>
      <c r="H47" s="24">
        <v>1129</v>
      </c>
      <c r="I47" s="10">
        <v>0</v>
      </c>
      <c r="J47" s="16">
        <v>0</v>
      </c>
      <c r="K47" s="14">
        <f>Tabla1[[#This Row],[Cantidad ofrecida]]*Tabla1[[#This Row],[Precio unitario contado]]</f>
        <v>0</v>
      </c>
    </row>
    <row r="48" spans="3:11" x14ac:dyDescent="0.25">
      <c r="C48" t="s">
        <v>114</v>
      </c>
      <c r="D48">
        <v>12</v>
      </c>
      <c r="E48" t="s">
        <v>17</v>
      </c>
      <c r="F48" t="s">
        <v>112</v>
      </c>
      <c r="G48" t="s">
        <v>9</v>
      </c>
      <c r="H48" s="24">
        <v>573</v>
      </c>
      <c r="I48" s="10">
        <v>0</v>
      </c>
      <c r="J48" s="16">
        <v>0</v>
      </c>
      <c r="K48" s="14">
        <f>Tabla1[[#This Row],[Cantidad ofrecida]]*Tabla1[[#This Row],[Precio unitario contado]]</f>
        <v>0</v>
      </c>
    </row>
    <row r="49" spans="3:11" x14ac:dyDescent="0.25">
      <c r="C49" t="s">
        <v>114</v>
      </c>
      <c r="D49">
        <v>12</v>
      </c>
      <c r="E49" t="s">
        <v>17</v>
      </c>
      <c r="F49" t="s">
        <v>112</v>
      </c>
      <c r="G49" t="s">
        <v>7</v>
      </c>
      <c r="H49" s="24">
        <v>1892</v>
      </c>
      <c r="I49" s="10">
        <v>0</v>
      </c>
      <c r="J49" s="16">
        <v>0</v>
      </c>
      <c r="K49" s="14">
        <f>Tabla1[[#This Row],[Cantidad ofrecida]]*Tabla1[[#This Row],[Precio unitario contado]]</f>
        <v>0</v>
      </c>
    </row>
    <row r="50" spans="3:11" x14ac:dyDescent="0.25">
      <c r="C50" t="s">
        <v>114</v>
      </c>
      <c r="D50">
        <v>12</v>
      </c>
      <c r="E50" t="s">
        <v>17</v>
      </c>
      <c r="F50" t="s">
        <v>112</v>
      </c>
      <c r="G50" t="s">
        <v>8</v>
      </c>
      <c r="H50" s="24">
        <v>688</v>
      </c>
      <c r="I50" s="10">
        <v>0</v>
      </c>
      <c r="J50" s="16">
        <v>0</v>
      </c>
      <c r="K50" s="14">
        <f>Tabla1[[#This Row],[Cantidad ofrecida]]*Tabla1[[#This Row],[Precio unitario contado]]</f>
        <v>0</v>
      </c>
    </row>
    <row r="51" spans="3:11" x14ac:dyDescent="0.25">
      <c r="C51" t="s">
        <v>114</v>
      </c>
      <c r="D51">
        <v>13</v>
      </c>
      <c r="E51" t="s">
        <v>18</v>
      </c>
      <c r="F51" t="s">
        <v>112</v>
      </c>
      <c r="G51" t="s">
        <v>6</v>
      </c>
      <c r="H51" s="24">
        <v>1075</v>
      </c>
      <c r="I51" s="10">
        <v>0</v>
      </c>
      <c r="J51" s="16">
        <v>0</v>
      </c>
      <c r="K51" s="15">
        <f>Tabla1[[#This Row],[Cantidad ofrecida]]*Tabla1[[#This Row],[Precio unitario contado]]</f>
        <v>0</v>
      </c>
    </row>
    <row r="52" spans="3:11" x14ac:dyDescent="0.25">
      <c r="C52" t="s">
        <v>114</v>
      </c>
      <c r="D52">
        <v>13</v>
      </c>
      <c r="E52" t="s">
        <v>18</v>
      </c>
      <c r="F52" t="s">
        <v>112</v>
      </c>
      <c r="G52" t="s">
        <v>9</v>
      </c>
      <c r="H52" s="24">
        <v>546</v>
      </c>
      <c r="I52" s="10">
        <v>0</v>
      </c>
      <c r="J52" s="16">
        <v>0</v>
      </c>
      <c r="K52" s="15">
        <f>Tabla1[[#This Row],[Cantidad ofrecida]]*Tabla1[[#This Row],[Precio unitario contado]]</f>
        <v>0</v>
      </c>
    </row>
    <row r="53" spans="3:11" x14ac:dyDescent="0.25">
      <c r="C53" t="s">
        <v>114</v>
      </c>
      <c r="D53">
        <v>13</v>
      </c>
      <c r="E53" t="s">
        <v>18</v>
      </c>
      <c r="F53" t="s">
        <v>112</v>
      </c>
      <c r="G53" t="s">
        <v>7</v>
      </c>
      <c r="H53" s="24">
        <v>1802</v>
      </c>
      <c r="I53" s="10">
        <v>0</v>
      </c>
      <c r="J53" s="16">
        <v>0</v>
      </c>
      <c r="K53" s="14">
        <f>Tabla1[[#This Row],[Cantidad ofrecida]]*Tabla1[[#This Row],[Precio unitario contado]]</f>
        <v>0</v>
      </c>
    </row>
    <row r="54" spans="3:11" x14ac:dyDescent="0.25">
      <c r="C54" t="s">
        <v>114</v>
      </c>
      <c r="D54">
        <v>13</v>
      </c>
      <c r="E54" t="s">
        <v>18</v>
      </c>
      <c r="F54" t="s">
        <v>112</v>
      </c>
      <c r="G54" t="s">
        <v>8</v>
      </c>
      <c r="H54" s="24">
        <v>655</v>
      </c>
      <c r="I54" s="10">
        <v>0</v>
      </c>
      <c r="J54" s="16">
        <v>0</v>
      </c>
      <c r="K54" s="15">
        <f>Tabla1[[#This Row],[Cantidad ofrecida]]*Tabla1[[#This Row],[Precio unitario contado]]</f>
        <v>0</v>
      </c>
    </row>
    <row r="55" spans="3:11" x14ac:dyDescent="0.25">
      <c r="C55" t="s">
        <v>114</v>
      </c>
      <c r="D55">
        <v>14</v>
      </c>
      <c r="E55" t="s">
        <v>19</v>
      </c>
      <c r="F55" t="s">
        <v>112</v>
      </c>
      <c r="G55" t="s">
        <v>6</v>
      </c>
      <c r="H55" s="24">
        <v>837</v>
      </c>
      <c r="I55" s="10">
        <v>0</v>
      </c>
      <c r="J55" s="16">
        <v>0</v>
      </c>
      <c r="K55" s="14">
        <f>Tabla1[[#This Row],[Cantidad ofrecida]]*Tabla1[[#This Row],[Precio unitario contado]]</f>
        <v>0</v>
      </c>
    </row>
    <row r="56" spans="3:11" x14ac:dyDescent="0.25">
      <c r="C56" t="s">
        <v>114</v>
      </c>
      <c r="D56">
        <v>14</v>
      </c>
      <c r="E56" t="s">
        <v>19</v>
      </c>
      <c r="F56" t="s">
        <v>112</v>
      </c>
      <c r="G56" t="s">
        <v>9</v>
      </c>
      <c r="H56" s="24">
        <v>425</v>
      </c>
      <c r="I56" s="10">
        <v>0</v>
      </c>
      <c r="J56" s="16">
        <v>0</v>
      </c>
      <c r="K56" s="14">
        <f>Tabla1[[#This Row],[Cantidad ofrecida]]*Tabla1[[#This Row],[Precio unitario contado]]</f>
        <v>0</v>
      </c>
    </row>
    <row r="57" spans="3:11" x14ac:dyDescent="0.25">
      <c r="C57" t="s">
        <v>114</v>
      </c>
      <c r="D57">
        <v>14</v>
      </c>
      <c r="E57" t="s">
        <v>19</v>
      </c>
      <c r="F57" t="s">
        <v>112</v>
      </c>
      <c r="G57" t="s">
        <v>7</v>
      </c>
      <c r="H57" s="24">
        <v>1403</v>
      </c>
      <c r="I57" s="10">
        <v>0</v>
      </c>
      <c r="J57" s="16">
        <v>0</v>
      </c>
      <c r="K57" s="14">
        <f>Tabla1[[#This Row],[Cantidad ofrecida]]*Tabla1[[#This Row],[Precio unitario contado]]</f>
        <v>0</v>
      </c>
    </row>
    <row r="58" spans="3:11" x14ac:dyDescent="0.25">
      <c r="C58" t="s">
        <v>114</v>
      </c>
      <c r="D58">
        <v>14</v>
      </c>
      <c r="E58" t="s">
        <v>19</v>
      </c>
      <c r="F58" t="s">
        <v>112</v>
      </c>
      <c r="G58" t="s">
        <v>8</v>
      </c>
      <c r="H58" s="24">
        <v>510</v>
      </c>
      <c r="I58" s="10">
        <v>0</v>
      </c>
      <c r="J58" s="16">
        <v>0</v>
      </c>
      <c r="K58" s="14">
        <f>Tabla1[[#This Row],[Cantidad ofrecida]]*Tabla1[[#This Row],[Precio unitario contado]]</f>
        <v>0</v>
      </c>
    </row>
    <row r="59" spans="3:11" x14ac:dyDescent="0.25">
      <c r="C59" t="s">
        <v>116</v>
      </c>
      <c r="D59">
        <v>15</v>
      </c>
      <c r="E59" t="s">
        <v>1</v>
      </c>
      <c r="F59" t="s">
        <v>24</v>
      </c>
      <c r="G59" t="s">
        <v>24</v>
      </c>
      <c r="H59" s="24">
        <v>14472</v>
      </c>
      <c r="I59" s="10">
        <v>0</v>
      </c>
      <c r="J59" s="16">
        <v>0</v>
      </c>
      <c r="K59" s="15">
        <f>Tabla1[[#This Row],[Cantidad ofrecida]]*Tabla1[[#This Row],[Precio unitario contado]]</f>
        <v>0</v>
      </c>
    </row>
    <row r="60" spans="3:11" x14ac:dyDescent="0.25">
      <c r="C60" t="s">
        <v>116</v>
      </c>
      <c r="D60">
        <v>15</v>
      </c>
      <c r="E60" t="s">
        <v>1</v>
      </c>
      <c r="F60" t="s">
        <v>24</v>
      </c>
      <c r="G60" t="s">
        <v>118</v>
      </c>
      <c r="H60" s="24">
        <v>361</v>
      </c>
      <c r="I60" s="10">
        <v>0</v>
      </c>
      <c r="J60" s="16">
        <v>0</v>
      </c>
      <c r="K60" s="15">
        <f>Tabla1[[#This Row],[Cantidad ofrecida]]*Tabla1[[#This Row],[Precio unitario contado]]</f>
        <v>0</v>
      </c>
    </row>
    <row r="61" spans="3:11" x14ac:dyDescent="0.25">
      <c r="C61" t="s">
        <v>116</v>
      </c>
      <c r="D61">
        <v>16</v>
      </c>
      <c r="E61" t="s">
        <v>2</v>
      </c>
      <c r="F61" t="s">
        <v>24</v>
      </c>
      <c r="G61" t="s">
        <v>24</v>
      </c>
      <c r="H61" s="24">
        <v>1296</v>
      </c>
      <c r="I61" s="10">
        <v>0</v>
      </c>
      <c r="J61" s="16">
        <v>0</v>
      </c>
      <c r="K61" s="15">
        <f>Tabla1[[#This Row],[Cantidad ofrecida]]*Tabla1[[#This Row],[Precio unitario contado]]</f>
        <v>0</v>
      </c>
    </row>
    <row r="62" spans="3:11" x14ac:dyDescent="0.25">
      <c r="C62" t="s">
        <v>116</v>
      </c>
      <c r="D62">
        <v>16</v>
      </c>
      <c r="E62" t="s">
        <v>2</v>
      </c>
      <c r="F62" t="s">
        <v>24</v>
      </c>
      <c r="G62" t="s">
        <v>118</v>
      </c>
      <c r="H62" s="24">
        <v>36</v>
      </c>
      <c r="I62" s="10">
        <v>0</v>
      </c>
      <c r="J62" s="16">
        <v>0</v>
      </c>
      <c r="K62" s="15">
        <f>Tabla1[[#This Row],[Cantidad ofrecida]]*Tabla1[[#This Row],[Precio unitario contado]]</f>
        <v>0</v>
      </c>
    </row>
    <row r="63" spans="3:11" x14ac:dyDescent="0.25">
      <c r="C63" t="s">
        <v>116</v>
      </c>
      <c r="D63">
        <v>17</v>
      </c>
      <c r="E63" t="s">
        <v>10</v>
      </c>
      <c r="F63" t="s">
        <v>24</v>
      </c>
      <c r="G63" t="s">
        <v>24</v>
      </c>
      <c r="H63" s="24">
        <v>864</v>
      </c>
      <c r="I63" s="10">
        <v>0</v>
      </c>
      <c r="J63" s="16">
        <v>0</v>
      </c>
      <c r="K63" s="15">
        <f>Tabla1[[#This Row],[Cantidad ofrecida]]*Tabla1[[#This Row],[Precio unitario contado]]</f>
        <v>0</v>
      </c>
    </row>
    <row r="64" spans="3:11" x14ac:dyDescent="0.25">
      <c r="C64" t="s">
        <v>116</v>
      </c>
      <c r="D64">
        <v>17</v>
      </c>
      <c r="E64" t="s">
        <v>10</v>
      </c>
      <c r="F64" t="s">
        <v>24</v>
      </c>
      <c r="G64" t="s">
        <v>118</v>
      </c>
      <c r="H64" s="24">
        <v>26</v>
      </c>
      <c r="I64" s="10">
        <v>0</v>
      </c>
      <c r="J64" s="16">
        <v>0</v>
      </c>
      <c r="K64" s="15">
        <f>Tabla1[[#This Row],[Cantidad ofrecida]]*Tabla1[[#This Row],[Precio unitario contado]]</f>
        <v>0</v>
      </c>
    </row>
    <row r="65" spans="3:11" x14ac:dyDescent="0.25">
      <c r="C65" t="s">
        <v>116</v>
      </c>
      <c r="D65">
        <v>18</v>
      </c>
      <c r="E65" t="s">
        <v>11</v>
      </c>
      <c r="F65" t="s">
        <v>24</v>
      </c>
      <c r="G65" t="s">
        <v>24</v>
      </c>
      <c r="H65" s="24">
        <v>756</v>
      </c>
      <c r="I65" s="10">
        <v>0</v>
      </c>
      <c r="J65" s="16">
        <v>0</v>
      </c>
      <c r="K65" s="15">
        <f>Tabla1[[#This Row],[Cantidad ofrecida]]*Tabla1[[#This Row],[Precio unitario contado]]</f>
        <v>0</v>
      </c>
    </row>
    <row r="66" spans="3:11" x14ac:dyDescent="0.25">
      <c r="C66" t="s">
        <v>116</v>
      </c>
      <c r="D66">
        <v>18</v>
      </c>
      <c r="E66" t="s">
        <v>11</v>
      </c>
      <c r="F66" t="s">
        <v>24</v>
      </c>
      <c r="G66" t="s">
        <v>118</v>
      </c>
      <c r="H66" s="24">
        <v>21</v>
      </c>
      <c r="I66" s="10">
        <v>0</v>
      </c>
      <c r="J66" s="16">
        <v>0</v>
      </c>
      <c r="K66" s="15">
        <f>Tabla1[[#This Row],[Cantidad ofrecida]]*Tabla1[[#This Row],[Precio unitario contado]]</f>
        <v>0</v>
      </c>
    </row>
    <row r="67" spans="3:11" x14ac:dyDescent="0.25">
      <c r="C67" t="s">
        <v>116</v>
      </c>
      <c r="D67">
        <v>19</v>
      </c>
      <c r="E67" t="s">
        <v>12</v>
      </c>
      <c r="F67" t="s">
        <v>24</v>
      </c>
      <c r="G67" t="s">
        <v>24</v>
      </c>
      <c r="H67" s="24">
        <v>486</v>
      </c>
      <c r="I67" s="10">
        <v>0</v>
      </c>
      <c r="J67" s="16">
        <v>0</v>
      </c>
      <c r="K67" s="15">
        <f>Tabla1[[#This Row],[Cantidad ofrecida]]*Tabla1[[#This Row],[Precio unitario contado]]</f>
        <v>0</v>
      </c>
    </row>
    <row r="68" spans="3:11" x14ac:dyDescent="0.25">
      <c r="C68" t="s">
        <v>116</v>
      </c>
      <c r="D68">
        <v>19</v>
      </c>
      <c r="E68" t="s">
        <v>12</v>
      </c>
      <c r="F68" t="s">
        <v>24</v>
      </c>
      <c r="G68" t="s">
        <v>118</v>
      </c>
      <c r="H68" s="24">
        <v>16</v>
      </c>
      <c r="I68" s="10">
        <v>0</v>
      </c>
      <c r="J68" s="16">
        <v>0</v>
      </c>
      <c r="K68" s="15">
        <f>Tabla1[[#This Row],[Cantidad ofrecida]]*Tabla1[[#This Row],[Precio unitario contado]]</f>
        <v>0</v>
      </c>
    </row>
    <row r="69" spans="3:11" x14ac:dyDescent="0.25">
      <c r="C69" t="s">
        <v>116</v>
      </c>
      <c r="D69">
        <v>20</v>
      </c>
      <c r="E69" t="s">
        <v>13</v>
      </c>
      <c r="F69" t="s">
        <v>24</v>
      </c>
      <c r="G69" t="s">
        <v>24</v>
      </c>
      <c r="H69" s="24">
        <v>108</v>
      </c>
      <c r="I69" s="10">
        <v>0</v>
      </c>
      <c r="J69" s="16">
        <v>0</v>
      </c>
      <c r="K69" s="15">
        <f>Tabla1[[#This Row],[Cantidad ofrecida]]*Tabla1[[#This Row],[Precio unitario contado]]</f>
        <v>0</v>
      </c>
    </row>
    <row r="70" spans="3:11" x14ac:dyDescent="0.25">
      <c r="C70" t="s">
        <v>116</v>
      </c>
      <c r="D70">
        <v>20</v>
      </c>
      <c r="E70" t="s">
        <v>13</v>
      </c>
      <c r="F70" t="s">
        <v>24</v>
      </c>
      <c r="G70" t="s">
        <v>118</v>
      </c>
      <c r="H70" s="24">
        <v>5</v>
      </c>
      <c r="I70" s="10">
        <v>0</v>
      </c>
      <c r="J70" s="16">
        <v>0</v>
      </c>
      <c r="K70" s="15">
        <f>Tabla1[[#This Row],[Cantidad ofrecida]]*Tabla1[[#This Row],[Precio unitario contado]]</f>
        <v>0</v>
      </c>
    </row>
    <row r="71" spans="3:11" x14ac:dyDescent="0.25">
      <c r="C71" t="s">
        <v>116</v>
      </c>
      <c r="D71">
        <v>21</v>
      </c>
      <c r="E71" t="s">
        <v>120</v>
      </c>
      <c r="F71" t="s">
        <v>24</v>
      </c>
      <c r="G71" t="s">
        <v>24</v>
      </c>
      <c r="H71" s="24">
        <v>108</v>
      </c>
      <c r="I71" s="10">
        <v>0</v>
      </c>
      <c r="J71" s="16">
        <v>0</v>
      </c>
      <c r="K71" s="15">
        <f>Tabla1[[#This Row],[Cantidad ofrecida]]*Tabla1[[#This Row],[Precio unitario contado]]</f>
        <v>0</v>
      </c>
    </row>
    <row r="72" spans="3:11" x14ac:dyDescent="0.25">
      <c r="C72" t="s">
        <v>116</v>
      </c>
      <c r="D72">
        <v>21</v>
      </c>
      <c r="E72" t="s">
        <v>120</v>
      </c>
      <c r="F72" t="s">
        <v>24</v>
      </c>
      <c r="G72" t="s">
        <v>118</v>
      </c>
      <c r="H72" s="24">
        <v>5</v>
      </c>
      <c r="I72" s="10">
        <v>0</v>
      </c>
      <c r="J72" s="16">
        <v>0</v>
      </c>
      <c r="K72" s="15">
        <f>Tabla1[[#This Row],[Cantidad ofrecida]]*Tabla1[[#This Row],[Precio unitario contado]]</f>
        <v>0</v>
      </c>
    </row>
    <row r="73" spans="3:11" x14ac:dyDescent="0.25">
      <c r="C73" t="s">
        <v>116</v>
      </c>
      <c r="D73">
        <v>22</v>
      </c>
      <c r="E73" t="s">
        <v>117</v>
      </c>
      <c r="F73" t="s">
        <v>24</v>
      </c>
      <c r="G73" t="s">
        <v>24</v>
      </c>
      <c r="H73" s="24">
        <v>108</v>
      </c>
      <c r="I73" s="10">
        <v>0</v>
      </c>
      <c r="J73" s="16">
        <v>0</v>
      </c>
      <c r="K73" s="15">
        <f>Tabla1[[#This Row],[Cantidad ofrecida]]*Tabla1[[#This Row],[Precio unitario contado]]</f>
        <v>0</v>
      </c>
    </row>
    <row r="74" spans="3:11" x14ac:dyDescent="0.25">
      <c r="C74" t="s">
        <v>116</v>
      </c>
      <c r="D74">
        <v>22</v>
      </c>
      <c r="E74" t="s">
        <v>117</v>
      </c>
      <c r="F74" t="s">
        <v>24</v>
      </c>
      <c r="G74" t="s">
        <v>118</v>
      </c>
      <c r="H74" s="24">
        <v>5</v>
      </c>
      <c r="I74" s="10">
        <v>0</v>
      </c>
      <c r="J74" s="16">
        <v>0</v>
      </c>
      <c r="K74" s="15">
        <f>Tabla1[[#This Row],[Cantidad ofrecida]]*Tabla1[[#This Row],[Precio unitario contado]]</f>
        <v>0</v>
      </c>
    </row>
    <row r="75" spans="3:11" x14ac:dyDescent="0.25">
      <c r="C75" t="s">
        <v>116</v>
      </c>
      <c r="D75">
        <v>23</v>
      </c>
      <c r="E75" t="s">
        <v>14</v>
      </c>
      <c r="F75" t="s">
        <v>24</v>
      </c>
      <c r="G75" t="s">
        <v>24</v>
      </c>
      <c r="H75" s="24">
        <v>108</v>
      </c>
      <c r="I75" s="10">
        <v>0</v>
      </c>
      <c r="J75" s="16">
        <v>0</v>
      </c>
      <c r="K75" s="15">
        <f>Tabla1[[#This Row],[Cantidad ofrecida]]*Tabla1[[#This Row],[Precio unitario contado]]</f>
        <v>0</v>
      </c>
    </row>
    <row r="76" spans="3:11" x14ac:dyDescent="0.25">
      <c r="C76" t="s">
        <v>116</v>
      </c>
      <c r="D76">
        <v>23</v>
      </c>
      <c r="E76" t="s">
        <v>14</v>
      </c>
      <c r="F76" t="s">
        <v>24</v>
      </c>
      <c r="G76" t="s">
        <v>118</v>
      </c>
      <c r="H76" s="24">
        <v>5</v>
      </c>
      <c r="I76" s="10">
        <v>0</v>
      </c>
      <c r="J76" s="16">
        <v>0</v>
      </c>
      <c r="K76" s="15">
        <f>Tabla1[[#This Row],[Cantidad ofrecida]]*Tabla1[[#This Row],[Precio unitario contado]]</f>
        <v>0</v>
      </c>
    </row>
    <row r="77" spans="3:11" x14ac:dyDescent="0.25">
      <c r="C77" t="s">
        <v>114</v>
      </c>
      <c r="D77">
        <v>24</v>
      </c>
      <c r="E77" t="s">
        <v>15</v>
      </c>
      <c r="F77" t="s">
        <v>24</v>
      </c>
      <c r="G77" t="s">
        <v>24</v>
      </c>
      <c r="H77" s="24">
        <v>13219</v>
      </c>
      <c r="I77" s="10">
        <v>0</v>
      </c>
      <c r="J77" s="16">
        <v>0</v>
      </c>
      <c r="K77" s="15">
        <f>Tabla1[[#This Row],[Cantidad ofrecida]]*Tabla1[[#This Row],[Precio unitario contado]]</f>
        <v>0</v>
      </c>
    </row>
    <row r="78" spans="3:11" x14ac:dyDescent="0.25">
      <c r="C78" t="s">
        <v>114</v>
      </c>
      <c r="D78">
        <v>24</v>
      </c>
      <c r="E78" t="s">
        <v>15</v>
      </c>
      <c r="F78" t="s">
        <v>24</v>
      </c>
      <c r="G78" t="s">
        <v>118</v>
      </c>
      <c r="H78" s="24">
        <v>331</v>
      </c>
      <c r="I78" s="10">
        <v>0</v>
      </c>
      <c r="J78" s="16">
        <v>0</v>
      </c>
      <c r="K78" s="15">
        <f>Tabla1[[#This Row],[Cantidad ofrecida]]*Tabla1[[#This Row],[Precio unitario contado]]</f>
        <v>0</v>
      </c>
    </row>
    <row r="79" spans="3:11" x14ac:dyDescent="0.25">
      <c r="C79" t="s">
        <v>114</v>
      </c>
      <c r="D79">
        <v>25</v>
      </c>
      <c r="E79" t="s">
        <v>26</v>
      </c>
      <c r="F79" t="s">
        <v>24</v>
      </c>
      <c r="G79" t="s">
        <v>24</v>
      </c>
      <c r="H79" s="24">
        <v>3067</v>
      </c>
      <c r="I79" s="10">
        <v>0</v>
      </c>
      <c r="J79" s="16">
        <v>0</v>
      </c>
      <c r="K79" s="15">
        <f>Tabla1[[#This Row],[Cantidad ofrecida]]*Tabla1[[#This Row],[Precio unitario contado]]</f>
        <v>0</v>
      </c>
    </row>
    <row r="80" spans="3:11" x14ac:dyDescent="0.25">
      <c r="C80" t="s">
        <v>114</v>
      </c>
      <c r="D80">
        <v>25</v>
      </c>
      <c r="E80" t="s">
        <v>26</v>
      </c>
      <c r="F80" t="s">
        <v>24</v>
      </c>
      <c r="G80" t="s">
        <v>118</v>
      </c>
      <c r="H80" s="24">
        <v>79</v>
      </c>
      <c r="I80" s="10">
        <v>0</v>
      </c>
      <c r="J80" s="16">
        <v>0</v>
      </c>
      <c r="K80" s="15">
        <f>Tabla1[[#This Row],[Cantidad ofrecida]]*Tabla1[[#This Row],[Precio unitario contado]]</f>
        <v>0</v>
      </c>
    </row>
    <row r="81" spans="3:11" x14ac:dyDescent="0.25">
      <c r="C81" t="s">
        <v>114</v>
      </c>
      <c r="D81">
        <v>26</v>
      </c>
      <c r="E81" t="s">
        <v>27</v>
      </c>
      <c r="F81" t="s">
        <v>24</v>
      </c>
      <c r="G81" t="s">
        <v>24</v>
      </c>
      <c r="H81" s="24">
        <v>3046</v>
      </c>
      <c r="I81" s="10">
        <v>0</v>
      </c>
      <c r="J81" s="16">
        <v>0</v>
      </c>
      <c r="K81" s="15">
        <f>Tabla1[[#This Row],[Cantidad ofrecida]]*Tabla1[[#This Row],[Precio unitario contado]]</f>
        <v>0</v>
      </c>
    </row>
    <row r="82" spans="3:11" x14ac:dyDescent="0.25">
      <c r="C82" t="s">
        <v>114</v>
      </c>
      <c r="D82">
        <v>26</v>
      </c>
      <c r="E82" t="s">
        <v>27</v>
      </c>
      <c r="F82" t="s">
        <v>24</v>
      </c>
      <c r="G82" t="s">
        <v>118</v>
      </c>
      <c r="H82" s="24">
        <v>76</v>
      </c>
      <c r="I82" s="10">
        <v>0</v>
      </c>
      <c r="J82" s="16">
        <v>0</v>
      </c>
      <c r="K82" s="15">
        <f>Tabla1[[#This Row],[Cantidad ofrecida]]*Tabla1[[#This Row],[Precio unitario contado]]</f>
        <v>0</v>
      </c>
    </row>
    <row r="83" spans="3:11" x14ac:dyDescent="0.25">
      <c r="C83" t="s">
        <v>114</v>
      </c>
      <c r="D83">
        <v>27</v>
      </c>
      <c r="E83" t="s">
        <v>111</v>
      </c>
      <c r="F83" t="s">
        <v>24</v>
      </c>
      <c r="G83" t="s">
        <v>24</v>
      </c>
      <c r="H83" s="24">
        <v>2808</v>
      </c>
      <c r="I83" s="10">
        <v>0</v>
      </c>
      <c r="J83" s="16">
        <v>0</v>
      </c>
      <c r="K83" s="15">
        <f>Tabla1[[#This Row],[Cantidad ofrecida]]*Tabla1[[#This Row],[Precio unitario contado]]</f>
        <v>0</v>
      </c>
    </row>
    <row r="84" spans="3:11" x14ac:dyDescent="0.25">
      <c r="C84" t="s">
        <v>114</v>
      </c>
      <c r="D84">
        <v>27</v>
      </c>
      <c r="E84" t="s">
        <v>111</v>
      </c>
      <c r="F84" t="s">
        <v>24</v>
      </c>
      <c r="G84" t="s">
        <v>118</v>
      </c>
      <c r="H84" s="24">
        <v>73</v>
      </c>
      <c r="I84" s="10">
        <v>0</v>
      </c>
      <c r="J84" s="16">
        <v>0</v>
      </c>
      <c r="K84" s="15">
        <f>Tabla1[[#This Row],[Cantidad ofrecida]]*Tabla1[[#This Row],[Precio unitario contado]]</f>
        <v>0</v>
      </c>
    </row>
    <row r="85" spans="3:11" x14ac:dyDescent="0.25">
      <c r="C85" t="s">
        <v>114</v>
      </c>
      <c r="D85">
        <v>28</v>
      </c>
      <c r="E85" t="s">
        <v>28</v>
      </c>
      <c r="F85" t="s">
        <v>24</v>
      </c>
      <c r="G85" t="s">
        <v>24</v>
      </c>
      <c r="H85" s="24">
        <v>2192</v>
      </c>
      <c r="I85" s="10">
        <v>0</v>
      </c>
      <c r="J85" s="16">
        <v>0</v>
      </c>
      <c r="K85" s="15">
        <f>Tabla1[[#This Row],[Cantidad ofrecida]]*Tabla1[[#This Row],[Precio unitario contado]]</f>
        <v>0</v>
      </c>
    </row>
    <row r="86" spans="3:11" x14ac:dyDescent="0.25">
      <c r="C86" t="s">
        <v>114</v>
      </c>
      <c r="D86">
        <v>28</v>
      </c>
      <c r="E86" t="s">
        <v>28</v>
      </c>
      <c r="F86" t="s">
        <v>24</v>
      </c>
      <c r="G86" t="s">
        <v>118</v>
      </c>
      <c r="H86" s="24">
        <v>57</v>
      </c>
      <c r="I86" s="10">
        <v>0</v>
      </c>
      <c r="J86" s="16">
        <v>0</v>
      </c>
      <c r="K86" s="15">
        <f>Tabla1[[#This Row],[Cantidad ofrecida]]*Tabla1[[#This Row],[Precio unitario contado]]</f>
        <v>0</v>
      </c>
    </row>
    <row r="87" spans="3:11" x14ac:dyDescent="0.25">
      <c r="C87" t="s">
        <v>116</v>
      </c>
      <c r="D87">
        <v>29</v>
      </c>
      <c r="E87" t="s">
        <v>1</v>
      </c>
      <c r="F87" t="s">
        <v>113</v>
      </c>
      <c r="G87" t="s">
        <v>29</v>
      </c>
      <c r="H87" s="24">
        <v>2711</v>
      </c>
      <c r="I87" s="10">
        <v>0</v>
      </c>
      <c r="J87" s="16">
        <v>0</v>
      </c>
      <c r="K87" s="15">
        <f>Tabla1[[#This Row],[Cantidad ofrecida]]*Tabla1[[#This Row],[Precio unitario contado]]</f>
        <v>0</v>
      </c>
    </row>
    <row r="88" spans="3:11" x14ac:dyDescent="0.25">
      <c r="C88" t="s">
        <v>116</v>
      </c>
      <c r="D88">
        <v>29</v>
      </c>
      <c r="E88" t="s">
        <v>1</v>
      </c>
      <c r="F88" t="s">
        <v>113</v>
      </c>
      <c r="G88" t="s">
        <v>36</v>
      </c>
      <c r="H88" s="24">
        <v>4518</v>
      </c>
      <c r="I88" s="10">
        <v>0</v>
      </c>
      <c r="J88" s="16">
        <v>0</v>
      </c>
      <c r="K88" s="15">
        <f>Tabla1[[#This Row],[Cantidad ofrecida]]*Tabla1[[#This Row],[Precio unitario contado]]</f>
        <v>0</v>
      </c>
    </row>
    <row r="89" spans="3:11" x14ac:dyDescent="0.25">
      <c r="C89" t="s">
        <v>116</v>
      </c>
      <c r="D89">
        <v>29</v>
      </c>
      <c r="E89" t="s">
        <v>1</v>
      </c>
      <c r="F89" t="s">
        <v>113</v>
      </c>
      <c r="G89" t="s">
        <v>33</v>
      </c>
      <c r="H89" s="24">
        <v>445</v>
      </c>
      <c r="I89" s="10">
        <v>0</v>
      </c>
      <c r="J89" s="16">
        <v>0</v>
      </c>
      <c r="K89" s="15">
        <f>Tabla1[[#This Row],[Cantidad ofrecida]]*Tabla1[[#This Row],[Precio unitario contado]]</f>
        <v>0</v>
      </c>
    </row>
    <row r="90" spans="3:11" x14ac:dyDescent="0.25">
      <c r="C90" t="s">
        <v>116</v>
      </c>
      <c r="D90">
        <v>29</v>
      </c>
      <c r="E90" t="s">
        <v>1</v>
      </c>
      <c r="F90" t="s">
        <v>113</v>
      </c>
      <c r="G90" t="s">
        <v>119</v>
      </c>
      <c r="H90" s="24">
        <v>120600</v>
      </c>
      <c r="I90" s="10">
        <v>0</v>
      </c>
      <c r="J90" s="16">
        <v>0</v>
      </c>
      <c r="K90" s="15">
        <f>Tabla1[[#This Row],[Cantidad ofrecida]]*Tabla1[[#This Row],[Precio unitario contado]]</f>
        <v>0</v>
      </c>
    </row>
    <row r="91" spans="3:11" x14ac:dyDescent="0.25">
      <c r="C91" t="s">
        <v>116</v>
      </c>
      <c r="D91">
        <v>29</v>
      </c>
      <c r="E91" t="s">
        <v>1</v>
      </c>
      <c r="F91" t="s">
        <v>113</v>
      </c>
      <c r="G91" t="s">
        <v>32</v>
      </c>
      <c r="H91" s="24">
        <v>12614</v>
      </c>
      <c r="I91" s="10">
        <v>0</v>
      </c>
      <c r="J91" s="16">
        <v>0</v>
      </c>
      <c r="K91" s="15">
        <f>Tabla1[[#This Row],[Cantidad ofrecida]]*Tabla1[[#This Row],[Precio unitario contado]]</f>
        <v>0</v>
      </c>
    </row>
    <row r="92" spans="3:11" x14ac:dyDescent="0.25">
      <c r="C92" t="s">
        <v>116</v>
      </c>
      <c r="D92">
        <v>29</v>
      </c>
      <c r="E92" t="s">
        <v>1</v>
      </c>
      <c r="F92" t="s">
        <v>113</v>
      </c>
      <c r="G92" t="s">
        <v>34</v>
      </c>
      <c r="H92" s="24">
        <v>18</v>
      </c>
      <c r="I92" s="10">
        <v>0</v>
      </c>
      <c r="J92" s="16">
        <v>0</v>
      </c>
      <c r="K92" s="15">
        <f>Tabla1[[#This Row],[Cantidad ofrecida]]*Tabla1[[#This Row],[Precio unitario contado]]</f>
        <v>0</v>
      </c>
    </row>
    <row r="93" spans="3:11" x14ac:dyDescent="0.25">
      <c r="C93" t="s">
        <v>116</v>
      </c>
      <c r="D93">
        <v>29</v>
      </c>
      <c r="E93" t="s">
        <v>1</v>
      </c>
      <c r="F93" t="s">
        <v>113</v>
      </c>
      <c r="G93" t="s">
        <v>31</v>
      </c>
      <c r="H93" s="24">
        <v>723</v>
      </c>
      <c r="I93" s="10">
        <v>0</v>
      </c>
      <c r="J93" s="16">
        <v>0</v>
      </c>
      <c r="K93" s="15">
        <f>Tabla1[[#This Row],[Cantidad ofrecida]]*Tabla1[[#This Row],[Precio unitario contado]]</f>
        <v>0</v>
      </c>
    </row>
    <row r="94" spans="3:11" x14ac:dyDescent="0.25">
      <c r="C94" t="s">
        <v>116</v>
      </c>
      <c r="D94">
        <v>29</v>
      </c>
      <c r="E94" t="s">
        <v>1</v>
      </c>
      <c r="F94" t="s">
        <v>113</v>
      </c>
      <c r="G94" t="s">
        <v>30</v>
      </c>
      <c r="H94" s="24">
        <v>3489</v>
      </c>
      <c r="I94" s="10">
        <v>0</v>
      </c>
      <c r="J94" s="16">
        <v>0</v>
      </c>
      <c r="K94" s="15">
        <f>Tabla1[[#This Row],[Cantidad ofrecida]]*Tabla1[[#This Row],[Precio unitario contado]]</f>
        <v>0</v>
      </c>
    </row>
    <row r="95" spans="3:11" x14ac:dyDescent="0.25">
      <c r="C95" t="s">
        <v>116</v>
      </c>
      <c r="D95">
        <v>29</v>
      </c>
      <c r="E95" t="s">
        <v>1</v>
      </c>
      <c r="F95" t="s">
        <v>113</v>
      </c>
      <c r="G95" t="s">
        <v>35</v>
      </c>
      <c r="H95" s="24">
        <v>4205</v>
      </c>
      <c r="I95" s="10">
        <v>0</v>
      </c>
      <c r="J95" s="16">
        <v>0</v>
      </c>
      <c r="K95" s="15">
        <f>Tabla1[[#This Row],[Cantidad ofrecida]]*Tabla1[[#This Row],[Precio unitario contado]]</f>
        <v>0</v>
      </c>
    </row>
    <row r="96" spans="3:11" x14ac:dyDescent="0.25">
      <c r="C96" t="s">
        <v>116</v>
      </c>
      <c r="D96">
        <v>30</v>
      </c>
      <c r="E96" t="s">
        <v>2</v>
      </c>
      <c r="F96" t="s">
        <v>113</v>
      </c>
      <c r="G96" t="s">
        <v>29</v>
      </c>
      <c r="H96" s="24">
        <v>273</v>
      </c>
      <c r="I96" s="10">
        <v>0</v>
      </c>
      <c r="J96" s="16">
        <v>0</v>
      </c>
      <c r="K96" s="15">
        <f>Tabla1[[#This Row],[Cantidad ofrecida]]*Tabla1[[#This Row],[Precio unitario contado]]</f>
        <v>0</v>
      </c>
    </row>
    <row r="97" spans="3:11" x14ac:dyDescent="0.25">
      <c r="C97" t="s">
        <v>116</v>
      </c>
      <c r="D97">
        <v>30</v>
      </c>
      <c r="E97" t="s">
        <v>2</v>
      </c>
      <c r="F97" t="s">
        <v>113</v>
      </c>
      <c r="G97" t="s">
        <v>36</v>
      </c>
      <c r="H97" s="24">
        <v>455</v>
      </c>
      <c r="I97" s="10">
        <v>0</v>
      </c>
      <c r="J97" s="16">
        <v>0</v>
      </c>
      <c r="K97" s="15">
        <f>Tabla1[[#This Row],[Cantidad ofrecida]]*Tabla1[[#This Row],[Precio unitario contado]]</f>
        <v>0</v>
      </c>
    </row>
    <row r="98" spans="3:11" x14ac:dyDescent="0.25">
      <c r="C98" t="s">
        <v>116</v>
      </c>
      <c r="D98">
        <v>30</v>
      </c>
      <c r="E98" t="s">
        <v>2</v>
      </c>
      <c r="F98" t="s">
        <v>113</v>
      </c>
      <c r="G98" t="s">
        <v>33</v>
      </c>
      <c r="H98" s="24">
        <v>45</v>
      </c>
      <c r="I98" s="10">
        <v>0</v>
      </c>
      <c r="J98" s="16">
        <v>0</v>
      </c>
      <c r="K98" s="15">
        <f>Tabla1[[#This Row],[Cantidad ofrecida]]*Tabla1[[#This Row],[Precio unitario contado]]</f>
        <v>0</v>
      </c>
    </row>
    <row r="99" spans="3:11" x14ac:dyDescent="0.25">
      <c r="C99" t="s">
        <v>116</v>
      </c>
      <c r="D99">
        <v>30</v>
      </c>
      <c r="E99" t="s">
        <v>2</v>
      </c>
      <c r="F99" t="s">
        <v>113</v>
      </c>
      <c r="G99" t="s">
        <v>119</v>
      </c>
      <c r="H99" s="24">
        <v>10800</v>
      </c>
      <c r="I99" s="10">
        <v>0</v>
      </c>
      <c r="J99" s="16">
        <v>0</v>
      </c>
      <c r="K99" s="15">
        <f>Tabla1[[#This Row],[Cantidad ofrecida]]*Tabla1[[#This Row],[Precio unitario contado]]</f>
        <v>0</v>
      </c>
    </row>
    <row r="100" spans="3:11" x14ac:dyDescent="0.25">
      <c r="C100" t="s">
        <v>116</v>
      </c>
      <c r="D100">
        <v>30</v>
      </c>
      <c r="E100" t="s">
        <v>2</v>
      </c>
      <c r="F100" t="s">
        <v>113</v>
      </c>
      <c r="G100" t="s">
        <v>32</v>
      </c>
      <c r="H100" s="24">
        <v>1271</v>
      </c>
      <c r="I100" s="10">
        <v>0</v>
      </c>
      <c r="J100" s="16">
        <v>0</v>
      </c>
      <c r="K100" s="15">
        <f>Tabla1[[#This Row],[Cantidad ofrecida]]*Tabla1[[#This Row],[Precio unitario contado]]</f>
        <v>0</v>
      </c>
    </row>
    <row r="101" spans="3:11" x14ac:dyDescent="0.25">
      <c r="C101" t="s">
        <v>116</v>
      </c>
      <c r="D101">
        <v>30</v>
      </c>
      <c r="E101" t="s">
        <v>2</v>
      </c>
      <c r="F101" t="s">
        <v>113</v>
      </c>
      <c r="G101" t="s">
        <v>34</v>
      </c>
      <c r="H101" s="24">
        <v>2</v>
      </c>
      <c r="I101" s="10">
        <v>0</v>
      </c>
      <c r="J101" s="16">
        <v>0</v>
      </c>
      <c r="K101" s="15">
        <f>Tabla1[[#This Row],[Cantidad ofrecida]]*Tabla1[[#This Row],[Precio unitario contado]]</f>
        <v>0</v>
      </c>
    </row>
    <row r="102" spans="3:11" x14ac:dyDescent="0.25">
      <c r="C102" t="s">
        <v>116</v>
      </c>
      <c r="D102">
        <v>30</v>
      </c>
      <c r="E102" t="s">
        <v>2</v>
      </c>
      <c r="F102" t="s">
        <v>113</v>
      </c>
      <c r="G102" t="s">
        <v>31</v>
      </c>
      <c r="H102" s="24">
        <v>73</v>
      </c>
      <c r="I102" s="10">
        <v>0</v>
      </c>
      <c r="J102" s="16">
        <v>0</v>
      </c>
      <c r="K102" s="15">
        <f>Tabla1[[#This Row],[Cantidad ofrecida]]*Tabla1[[#This Row],[Precio unitario contado]]</f>
        <v>0</v>
      </c>
    </row>
    <row r="103" spans="3:11" x14ac:dyDescent="0.25">
      <c r="C103" t="s">
        <v>116</v>
      </c>
      <c r="D103">
        <v>30</v>
      </c>
      <c r="E103" t="s">
        <v>2</v>
      </c>
      <c r="F103" t="s">
        <v>113</v>
      </c>
      <c r="G103" t="s">
        <v>30</v>
      </c>
      <c r="H103" s="24">
        <v>351</v>
      </c>
      <c r="I103" s="10">
        <v>0</v>
      </c>
      <c r="J103" s="16">
        <v>0</v>
      </c>
      <c r="K103" s="15">
        <f>Tabla1[[#This Row],[Cantidad ofrecida]]*Tabla1[[#This Row],[Precio unitario contado]]</f>
        <v>0</v>
      </c>
    </row>
    <row r="104" spans="3:11" x14ac:dyDescent="0.25">
      <c r="C104" t="s">
        <v>116</v>
      </c>
      <c r="D104">
        <v>30</v>
      </c>
      <c r="E104" t="s">
        <v>2</v>
      </c>
      <c r="F104" t="s">
        <v>113</v>
      </c>
      <c r="G104" t="s">
        <v>35</v>
      </c>
      <c r="H104" s="24">
        <v>424</v>
      </c>
      <c r="I104" s="10">
        <v>0</v>
      </c>
      <c r="J104" s="16">
        <v>0</v>
      </c>
      <c r="K104" s="15">
        <f>Tabla1[[#This Row],[Cantidad ofrecida]]*Tabla1[[#This Row],[Precio unitario contado]]</f>
        <v>0</v>
      </c>
    </row>
    <row r="105" spans="3:11" x14ac:dyDescent="0.25">
      <c r="C105" t="s">
        <v>116</v>
      </c>
      <c r="D105">
        <v>31</v>
      </c>
      <c r="E105" t="s">
        <v>10</v>
      </c>
      <c r="F105" t="s">
        <v>113</v>
      </c>
      <c r="G105" t="s">
        <v>29</v>
      </c>
      <c r="H105" s="24">
        <v>195</v>
      </c>
      <c r="I105" s="10">
        <v>0</v>
      </c>
      <c r="J105" s="16">
        <v>0</v>
      </c>
      <c r="K105" s="15">
        <f>Tabla1[[#This Row],[Cantidad ofrecida]]*Tabla1[[#This Row],[Precio unitario contado]]</f>
        <v>0</v>
      </c>
    </row>
    <row r="106" spans="3:11" x14ac:dyDescent="0.25">
      <c r="C106" t="s">
        <v>116</v>
      </c>
      <c r="D106">
        <v>31</v>
      </c>
      <c r="E106" t="s">
        <v>10</v>
      </c>
      <c r="F106" t="s">
        <v>113</v>
      </c>
      <c r="G106" t="s">
        <v>36</v>
      </c>
      <c r="H106" s="24">
        <v>325</v>
      </c>
      <c r="I106" s="10">
        <v>0</v>
      </c>
      <c r="J106" s="16">
        <v>0</v>
      </c>
      <c r="K106" s="15">
        <f>Tabla1[[#This Row],[Cantidad ofrecida]]*Tabla1[[#This Row],[Precio unitario contado]]</f>
        <v>0</v>
      </c>
    </row>
    <row r="107" spans="3:11" x14ac:dyDescent="0.25">
      <c r="C107" t="s">
        <v>116</v>
      </c>
      <c r="D107">
        <v>31</v>
      </c>
      <c r="E107" t="s">
        <v>10</v>
      </c>
      <c r="F107" t="s">
        <v>113</v>
      </c>
      <c r="G107" t="s">
        <v>33</v>
      </c>
      <c r="H107" s="24">
        <v>32</v>
      </c>
      <c r="I107" s="10">
        <v>0</v>
      </c>
      <c r="J107" s="16">
        <v>0</v>
      </c>
      <c r="K107" s="15">
        <f>Tabla1[[#This Row],[Cantidad ofrecida]]*Tabla1[[#This Row],[Precio unitario contado]]</f>
        <v>0</v>
      </c>
    </row>
    <row r="108" spans="3:11" x14ac:dyDescent="0.25">
      <c r="C108" t="s">
        <v>116</v>
      </c>
      <c r="D108">
        <v>31</v>
      </c>
      <c r="E108" t="s">
        <v>10</v>
      </c>
      <c r="F108" t="s">
        <v>113</v>
      </c>
      <c r="G108" t="s">
        <v>119</v>
      </c>
      <c r="H108" s="24">
        <v>7200</v>
      </c>
      <c r="I108" s="10">
        <v>0</v>
      </c>
      <c r="J108" s="16">
        <v>0</v>
      </c>
      <c r="K108" s="15">
        <f>Tabla1[[#This Row],[Cantidad ofrecida]]*Tabla1[[#This Row],[Precio unitario contado]]</f>
        <v>0</v>
      </c>
    </row>
    <row r="109" spans="3:11" x14ac:dyDescent="0.25">
      <c r="C109" t="s">
        <v>116</v>
      </c>
      <c r="D109">
        <v>31</v>
      </c>
      <c r="E109" t="s">
        <v>10</v>
      </c>
      <c r="F109" t="s">
        <v>113</v>
      </c>
      <c r="G109" t="s">
        <v>32</v>
      </c>
      <c r="H109" s="24">
        <v>908</v>
      </c>
      <c r="I109" s="10">
        <v>0</v>
      </c>
      <c r="J109" s="16">
        <v>0</v>
      </c>
      <c r="K109" s="15">
        <f>Tabla1[[#This Row],[Cantidad ofrecida]]*Tabla1[[#This Row],[Precio unitario contado]]</f>
        <v>0</v>
      </c>
    </row>
    <row r="110" spans="3:11" x14ac:dyDescent="0.25">
      <c r="C110" t="s">
        <v>116</v>
      </c>
      <c r="D110">
        <v>31</v>
      </c>
      <c r="E110" t="s">
        <v>10</v>
      </c>
      <c r="F110" t="s">
        <v>113</v>
      </c>
      <c r="G110" t="s">
        <v>34</v>
      </c>
      <c r="H110" s="24">
        <v>1</v>
      </c>
      <c r="I110" s="10">
        <v>0</v>
      </c>
      <c r="J110" s="16">
        <v>0</v>
      </c>
      <c r="K110" s="15">
        <f>Tabla1[[#This Row],[Cantidad ofrecida]]*Tabla1[[#This Row],[Precio unitario contado]]</f>
        <v>0</v>
      </c>
    </row>
    <row r="111" spans="3:11" x14ac:dyDescent="0.25">
      <c r="C111" t="s">
        <v>116</v>
      </c>
      <c r="D111">
        <v>31</v>
      </c>
      <c r="E111" t="s">
        <v>10</v>
      </c>
      <c r="F111" t="s">
        <v>113</v>
      </c>
      <c r="G111" t="s">
        <v>31</v>
      </c>
      <c r="H111" s="24">
        <v>52</v>
      </c>
      <c r="I111" s="10">
        <v>0</v>
      </c>
      <c r="J111" s="16">
        <v>0</v>
      </c>
      <c r="K111" s="15">
        <f>Tabla1[[#This Row],[Cantidad ofrecida]]*Tabla1[[#This Row],[Precio unitario contado]]</f>
        <v>0</v>
      </c>
    </row>
    <row r="112" spans="3:11" x14ac:dyDescent="0.25">
      <c r="C112" t="s">
        <v>116</v>
      </c>
      <c r="D112">
        <v>31</v>
      </c>
      <c r="E112" t="s">
        <v>10</v>
      </c>
      <c r="F112" t="s">
        <v>113</v>
      </c>
      <c r="G112" t="s">
        <v>30</v>
      </c>
      <c r="H112" s="24">
        <v>251</v>
      </c>
      <c r="I112" s="10">
        <v>0</v>
      </c>
      <c r="J112" s="16">
        <v>0</v>
      </c>
      <c r="K112" s="15">
        <f>Tabla1[[#This Row],[Cantidad ofrecida]]*Tabla1[[#This Row],[Precio unitario contado]]</f>
        <v>0</v>
      </c>
    </row>
    <row r="113" spans="3:11" x14ac:dyDescent="0.25">
      <c r="C113" t="s">
        <v>116</v>
      </c>
      <c r="D113">
        <v>31</v>
      </c>
      <c r="E113" t="s">
        <v>10</v>
      </c>
      <c r="F113" t="s">
        <v>113</v>
      </c>
      <c r="G113" t="s">
        <v>35</v>
      </c>
      <c r="H113" s="24">
        <v>303</v>
      </c>
      <c r="I113" s="10">
        <v>0</v>
      </c>
      <c r="J113" s="16">
        <v>0</v>
      </c>
      <c r="K113" s="15">
        <f>Tabla1[[#This Row],[Cantidad ofrecida]]*Tabla1[[#This Row],[Precio unitario contado]]</f>
        <v>0</v>
      </c>
    </row>
    <row r="114" spans="3:11" x14ac:dyDescent="0.25">
      <c r="C114" t="s">
        <v>116</v>
      </c>
      <c r="D114">
        <v>32</v>
      </c>
      <c r="E114" t="s">
        <v>11</v>
      </c>
      <c r="F114" t="s">
        <v>113</v>
      </c>
      <c r="G114" t="s">
        <v>29</v>
      </c>
      <c r="H114" s="24">
        <v>156</v>
      </c>
      <c r="I114" s="10">
        <v>0</v>
      </c>
      <c r="J114" s="16">
        <v>0</v>
      </c>
      <c r="K114" s="15">
        <f>Tabla1[[#This Row],[Cantidad ofrecida]]*Tabla1[[#This Row],[Precio unitario contado]]</f>
        <v>0</v>
      </c>
    </row>
    <row r="115" spans="3:11" x14ac:dyDescent="0.25">
      <c r="C115" t="s">
        <v>116</v>
      </c>
      <c r="D115">
        <v>32</v>
      </c>
      <c r="E115" t="s">
        <v>11</v>
      </c>
      <c r="F115" t="s">
        <v>113</v>
      </c>
      <c r="G115" t="s">
        <v>36</v>
      </c>
      <c r="H115" s="24">
        <v>260</v>
      </c>
      <c r="I115" s="10">
        <v>0</v>
      </c>
      <c r="J115" s="16">
        <v>0</v>
      </c>
      <c r="K115" s="15">
        <f>Tabla1[[#This Row],[Cantidad ofrecida]]*Tabla1[[#This Row],[Precio unitario contado]]</f>
        <v>0</v>
      </c>
    </row>
    <row r="116" spans="3:11" x14ac:dyDescent="0.25">
      <c r="C116" t="s">
        <v>116</v>
      </c>
      <c r="D116">
        <v>32</v>
      </c>
      <c r="E116" t="s">
        <v>11</v>
      </c>
      <c r="F116" t="s">
        <v>113</v>
      </c>
      <c r="G116" t="s">
        <v>33</v>
      </c>
      <c r="H116" s="24">
        <v>26</v>
      </c>
      <c r="I116" s="10">
        <v>0</v>
      </c>
      <c r="J116" s="16">
        <v>0</v>
      </c>
      <c r="K116" s="15">
        <f>Tabla1[[#This Row],[Cantidad ofrecida]]*Tabla1[[#This Row],[Precio unitario contado]]</f>
        <v>0</v>
      </c>
    </row>
    <row r="117" spans="3:11" x14ac:dyDescent="0.25">
      <c r="C117" t="s">
        <v>116</v>
      </c>
      <c r="D117">
        <v>32</v>
      </c>
      <c r="E117" t="s">
        <v>11</v>
      </c>
      <c r="F117" t="s">
        <v>113</v>
      </c>
      <c r="G117" t="s">
        <v>119</v>
      </c>
      <c r="H117" s="24">
        <v>6300</v>
      </c>
      <c r="I117" s="10">
        <v>0</v>
      </c>
      <c r="J117" s="16">
        <v>0</v>
      </c>
      <c r="K117" s="15">
        <f>Tabla1[[#This Row],[Cantidad ofrecida]]*Tabla1[[#This Row],[Precio unitario contado]]</f>
        <v>0</v>
      </c>
    </row>
    <row r="118" spans="3:11" x14ac:dyDescent="0.25">
      <c r="C118" t="s">
        <v>116</v>
      </c>
      <c r="D118">
        <v>32</v>
      </c>
      <c r="E118" t="s">
        <v>11</v>
      </c>
      <c r="F118" t="s">
        <v>113</v>
      </c>
      <c r="G118" t="s">
        <v>32</v>
      </c>
      <c r="H118" s="24">
        <v>726</v>
      </c>
      <c r="I118" s="10">
        <v>0</v>
      </c>
      <c r="J118" s="16">
        <v>0</v>
      </c>
      <c r="K118" s="15">
        <f>Tabla1[[#This Row],[Cantidad ofrecida]]*Tabla1[[#This Row],[Precio unitario contado]]</f>
        <v>0</v>
      </c>
    </row>
    <row r="119" spans="3:11" x14ac:dyDescent="0.25">
      <c r="C119" t="s">
        <v>116</v>
      </c>
      <c r="D119">
        <v>32</v>
      </c>
      <c r="E119" t="s">
        <v>11</v>
      </c>
      <c r="F119" t="s">
        <v>113</v>
      </c>
      <c r="G119" t="s">
        <v>34</v>
      </c>
      <c r="H119" s="24">
        <v>1</v>
      </c>
      <c r="I119" s="10">
        <v>0</v>
      </c>
      <c r="J119" s="16">
        <v>0</v>
      </c>
      <c r="K119" s="15">
        <f>Tabla1[[#This Row],[Cantidad ofrecida]]*Tabla1[[#This Row],[Precio unitario contado]]</f>
        <v>0</v>
      </c>
    </row>
    <row r="120" spans="3:11" x14ac:dyDescent="0.25">
      <c r="C120" t="s">
        <v>116</v>
      </c>
      <c r="D120">
        <v>32</v>
      </c>
      <c r="E120" t="s">
        <v>11</v>
      </c>
      <c r="F120" t="s">
        <v>113</v>
      </c>
      <c r="G120" t="s">
        <v>31</v>
      </c>
      <c r="H120" s="24">
        <v>42</v>
      </c>
      <c r="I120" s="10">
        <v>0</v>
      </c>
      <c r="J120" s="16">
        <v>0</v>
      </c>
      <c r="K120" s="15">
        <f>Tabla1[[#This Row],[Cantidad ofrecida]]*Tabla1[[#This Row],[Precio unitario contado]]</f>
        <v>0</v>
      </c>
    </row>
    <row r="121" spans="3:11" x14ac:dyDescent="0.25">
      <c r="C121" t="s">
        <v>116</v>
      </c>
      <c r="D121">
        <v>32</v>
      </c>
      <c r="E121" t="s">
        <v>11</v>
      </c>
      <c r="F121" t="s">
        <v>113</v>
      </c>
      <c r="G121" t="s">
        <v>30</v>
      </c>
      <c r="H121" s="24">
        <v>201</v>
      </c>
      <c r="I121" s="10">
        <v>0</v>
      </c>
      <c r="J121" s="16">
        <v>0</v>
      </c>
      <c r="K121" s="15">
        <f>Tabla1[[#This Row],[Cantidad ofrecida]]*Tabla1[[#This Row],[Precio unitario contado]]</f>
        <v>0</v>
      </c>
    </row>
    <row r="122" spans="3:11" x14ac:dyDescent="0.25">
      <c r="C122" t="s">
        <v>116</v>
      </c>
      <c r="D122">
        <v>32</v>
      </c>
      <c r="E122" t="s">
        <v>11</v>
      </c>
      <c r="F122" t="s">
        <v>113</v>
      </c>
      <c r="G122" t="s">
        <v>35</v>
      </c>
      <c r="H122" s="24">
        <v>242</v>
      </c>
      <c r="I122" s="10">
        <v>0</v>
      </c>
      <c r="J122" s="16">
        <v>0</v>
      </c>
      <c r="K122" s="15">
        <f>Tabla1[[#This Row],[Cantidad ofrecida]]*Tabla1[[#This Row],[Precio unitario contado]]</f>
        <v>0</v>
      </c>
    </row>
    <row r="123" spans="3:11" x14ac:dyDescent="0.25">
      <c r="C123" t="s">
        <v>116</v>
      </c>
      <c r="D123">
        <v>33</v>
      </c>
      <c r="E123" t="s">
        <v>12</v>
      </c>
      <c r="F123" t="s">
        <v>113</v>
      </c>
      <c r="G123" t="s">
        <v>29</v>
      </c>
      <c r="H123" s="24">
        <v>117</v>
      </c>
      <c r="I123" s="10">
        <v>0</v>
      </c>
      <c r="J123" s="16">
        <v>0</v>
      </c>
      <c r="K123" s="15">
        <f>Tabla1[[#This Row],[Cantidad ofrecida]]*Tabla1[[#This Row],[Precio unitario contado]]</f>
        <v>0</v>
      </c>
    </row>
    <row r="124" spans="3:11" x14ac:dyDescent="0.25">
      <c r="C124" t="s">
        <v>116</v>
      </c>
      <c r="D124">
        <v>33</v>
      </c>
      <c r="E124" t="s">
        <v>12</v>
      </c>
      <c r="F124" t="s">
        <v>113</v>
      </c>
      <c r="G124" t="s">
        <v>36</v>
      </c>
      <c r="H124" s="24">
        <v>195</v>
      </c>
      <c r="I124" s="10">
        <v>0</v>
      </c>
      <c r="J124" s="16">
        <v>0</v>
      </c>
      <c r="K124" s="15">
        <f>Tabla1[[#This Row],[Cantidad ofrecida]]*Tabla1[[#This Row],[Precio unitario contado]]</f>
        <v>0</v>
      </c>
    </row>
    <row r="125" spans="3:11" x14ac:dyDescent="0.25">
      <c r="C125" t="s">
        <v>116</v>
      </c>
      <c r="D125">
        <v>33</v>
      </c>
      <c r="E125" t="s">
        <v>12</v>
      </c>
      <c r="F125" t="s">
        <v>113</v>
      </c>
      <c r="G125" t="s">
        <v>33</v>
      </c>
      <c r="H125" s="24">
        <v>19</v>
      </c>
      <c r="I125" s="10">
        <v>0</v>
      </c>
      <c r="J125" s="16">
        <v>0</v>
      </c>
      <c r="K125" s="15">
        <f>Tabla1[[#This Row],[Cantidad ofrecida]]*Tabla1[[#This Row],[Precio unitario contado]]</f>
        <v>0</v>
      </c>
    </row>
    <row r="126" spans="3:11" x14ac:dyDescent="0.25">
      <c r="C126" t="s">
        <v>116</v>
      </c>
      <c r="D126">
        <v>33</v>
      </c>
      <c r="E126" t="s">
        <v>12</v>
      </c>
      <c r="F126" t="s">
        <v>113</v>
      </c>
      <c r="G126" t="s">
        <v>119</v>
      </c>
      <c r="H126" s="24">
        <v>4050</v>
      </c>
      <c r="I126" s="10">
        <v>0</v>
      </c>
      <c r="J126" s="16">
        <v>0</v>
      </c>
      <c r="K126" s="15">
        <f>Tabla1[[#This Row],[Cantidad ofrecida]]*Tabla1[[#This Row],[Precio unitario contado]]</f>
        <v>0</v>
      </c>
    </row>
    <row r="127" spans="3:11" x14ac:dyDescent="0.25">
      <c r="C127" t="s">
        <v>116</v>
      </c>
      <c r="D127">
        <v>33</v>
      </c>
      <c r="E127" t="s">
        <v>12</v>
      </c>
      <c r="F127" t="s">
        <v>113</v>
      </c>
      <c r="G127" t="s">
        <v>32</v>
      </c>
      <c r="H127" s="24">
        <v>545</v>
      </c>
      <c r="I127" s="10">
        <v>0</v>
      </c>
      <c r="J127" s="16">
        <v>0</v>
      </c>
      <c r="K127" s="15">
        <f>Tabla1[[#This Row],[Cantidad ofrecida]]*Tabla1[[#This Row],[Precio unitario contado]]</f>
        <v>0</v>
      </c>
    </row>
    <row r="128" spans="3:11" x14ac:dyDescent="0.25">
      <c r="C128" t="s">
        <v>116</v>
      </c>
      <c r="D128">
        <v>33</v>
      </c>
      <c r="E128" t="s">
        <v>12</v>
      </c>
      <c r="F128" t="s">
        <v>113</v>
      </c>
      <c r="G128" t="s">
        <v>34</v>
      </c>
      <c r="H128" s="24">
        <v>1</v>
      </c>
      <c r="I128" s="10">
        <v>0</v>
      </c>
      <c r="J128" s="16">
        <v>0</v>
      </c>
      <c r="K128" s="15">
        <f>Tabla1[[#This Row],[Cantidad ofrecida]]*Tabla1[[#This Row],[Precio unitario contado]]</f>
        <v>0</v>
      </c>
    </row>
    <row r="129" spans="3:11" x14ac:dyDescent="0.25">
      <c r="C129" t="s">
        <v>116</v>
      </c>
      <c r="D129">
        <v>33</v>
      </c>
      <c r="E129" t="s">
        <v>12</v>
      </c>
      <c r="F129" t="s">
        <v>113</v>
      </c>
      <c r="G129" t="s">
        <v>31</v>
      </c>
      <c r="H129" s="24">
        <v>31</v>
      </c>
      <c r="I129" s="10">
        <v>0</v>
      </c>
      <c r="J129" s="16">
        <v>0</v>
      </c>
      <c r="K129" s="15">
        <f>Tabla1[[#This Row],[Cantidad ofrecida]]*Tabla1[[#This Row],[Precio unitario contado]]</f>
        <v>0</v>
      </c>
    </row>
    <row r="130" spans="3:11" x14ac:dyDescent="0.25">
      <c r="C130" t="s">
        <v>116</v>
      </c>
      <c r="D130">
        <v>33</v>
      </c>
      <c r="E130" t="s">
        <v>12</v>
      </c>
      <c r="F130" t="s">
        <v>113</v>
      </c>
      <c r="G130" t="s">
        <v>30</v>
      </c>
      <c r="H130" s="24">
        <v>151</v>
      </c>
      <c r="I130" s="10">
        <v>0</v>
      </c>
      <c r="J130" s="16">
        <v>0</v>
      </c>
      <c r="K130" s="15">
        <f>Tabla1[[#This Row],[Cantidad ofrecida]]*Tabla1[[#This Row],[Precio unitario contado]]</f>
        <v>0</v>
      </c>
    </row>
    <row r="131" spans="3:11" x14ac:dyDescent="0.25">
      <c r="C131" t="s">
        <v>116</v>
      </c>
      <c r="D131">
        <v>33</v>
      </c>
      <c r="E131" t="s">
        <v>12</v>
      </c>
      <c r="F131" t="s">
        <v>113</v>
      </c>
      <c r="G131" t="s">
        <v>35</v>
      </c>
      <c r="H131" s="24">
        <v>182</v>
      </c>
      <c r="I131" s="10">
        <v>0</v>
      </c>
      <c r="J131" s="16">
        <v>0</v>
      </c>
      <c r="K131" s="15">
        <f>Tabla1[[#This Row],[Cantidad ofrecida]]*Tabla1[[#This Row],[Precio unitario contado]]</f>
        <v>0</v>
      </c>
    </row>
    <row r="132" spans="3:11" x14ac:dyDescent="0.25">
      <c r="C132" t="s">
        <v>116</v>
      </c>
      <c r="D132">
        <v>34</v>
      </c>
      <c r="E132" t="s">
        <v>13</v>
      </c>
      <c r="F132" t="s">
        <v>113</v>
      </c>
      <c r="G132" t="s">
        <v>29</v>
      </c>
      <c r="H132" s="24">
        <v>39</v>
      </c>
      <c r="I132" s="10">
        <v>0</v>
      </c>
      <c r="J132" s="16">
        <v>0</v>
      </c>
      <c r="K132" s="15">
        <f>Tabla1[[#This Row],[Cantidad ofrecida]]*Tabla1[[#This Row],[Precio unitario contado]]</f>
        <v>0</v>
      </c>
    </row>
    <row r="133" spans="3:11" x14ac:dyDescent="0.25">
      <c r="C133" t="s">
        <v>116</v>
      </c>
      <c r="D133">
        <v>34</v>
      </c>
      <c r="E133" t="s">
        <v>13</v>
      </c>
      <c r="F133" t="s">
        <v>113</v>
      </c>
      <c r="G133" t="s">
        <v>36</v>
      </c>
      <c r="H133" s="24">
        <v>65</v>
      </c>
      <c r="I133" s="10">
        <v>0</v>
      </c>
      <c r="J133" s="16">
        <v>0</v>
      </c>
      <c r="K133" s="15">
        <f>Tabla1[[#This Row],[Cantidad ofrecida]]*Tabla1[[#This Row],[Precio unitario contado]]</f>
        <v>0</v>
      </c>
    </row>
    <row r="134" spans="3:11" x14ac:dyDescent="0.25">
      <c r="C134" t="s">
        <v>116</v>
      </c>
      <c r="D134">
        <v>34</v>
      </c>
      <c r="E134" t="s">
        <v>13</v>
      </c>
      <c r="F134" t="s">
        <v>113</v>
      </c>
      <c r="G134" t="s">
        <v>33</v>
      </c>
      <c r="H134" s="24">
        <v>6</v>
      </c>
      <c r="I134" s="10">
        <v>0</v>
      </c>
      <c r="J134" s="16">
        <v>0</v>
      </c>
      <c r="K134" s="15">
        <f>Tabla1[[#This Row],[Cantidad ofrecida]]*Tabla1[[#This Row],[Precio unitario contado]]</f>
        <v>0</v>
      </c>
    </row>
    <row r="135" spans="3:11" x14ac:dyDescent="0.25">
      <c r="C135" t="s">
        <v>116</v>
      </c>
      <c r="D135">
        <v>34</v>
      </c>
      <c r="E135" t="s">
        <v>13</v>
      </c>
      <c r="F135" t="s">
        <v>113</v>
      </c>
      <c r="G135" t="s">
        <v>119</v>
      </c>
      <c r="H135" s="24">
        <v>900</v>
      </c>
      <c r="I135" s="10">
        <v>0</v>
      </c>
      <c r="J135" s="16">
        <v>0</v>
      </c>
      <c r="K135" s="15">
        <f>Tabla1[[#This Row],[Cantidad ofrecida]]*Tabla1[[#This Row],[Precio unitario contado]]</f>
        <v>0</v>
      </c>
    </row>
    <row r="136" spans="3:11" x14ac:dyDescent="0.25">
      <c r="C136" t="s">
        <v>116</v>
      </c>
      <c r="D136">
        <v>34</v>
      </c>
      <c r="E136" t="s">
        <v>13</v>
      </c>
      <c r="F136" t="s">
        <v>113</v>
      </c>
      <c r="G136" t="s">
        <v>32</v>
      </c>
      <c r="H136" s="24">
        <v>182</v>
      </c>
      <c r="I136" s="10">
        <v>0</v>
      </c>
      <c r="J136" s="16">
        <v>0</v>
      </c>
      <c r="K136" s="15">
        <f>Tabla1[[#This Row],[Cantidad ofrecida]]*Tabla1[[#This Row],[Precio unitario contado]]</f>
        <v>0</v>
      </c>
    </row>
    <row r="137" spans="3:11" x14ac:dyDescent="0.25">
      <c r="C137" t="s">
        <v>116</v>
      </c>
      <c r="D137">
        <v>34</v>
      </c>
      <c r="E137" t="s">
        <v>13</v>
      </c>
      <c r="F137" t="s">
        <v>113</v>
      </c>
      <c r="G137" t="s">
        <v>34</v>
      </c>
      <c r="H137" s="24">
        <v>1</v>
      </c>
      <c r="I137" s="10">
        <v>0</v>
      </c>
      <c r="J137" s="16">
        <v>0</v>
      </c>
      <c r="K137" s="15">
        <f>Tabla1[[#This Row],[Cantidad ofrecida]]*Tabla1[[#This Row],[Precio unitario contado]]</f>
        <v>0</v>
      </c>
    </row>
    <row r="138" spans="3:11" x14ac:dyDescent="0.25">
      <c r="C138" t="s">
        <v>116</v>
      </c>
      <c r="D138">
        <v>34</v>
      </c>
      <c r="E138" t="s">
        <v>13</v>
      </c>
      <c r="F138" t="s">
        <v>113</v>
      </c>
      <c r="G138" t="s">
        <v>31</v>
      </c>
      <c r="H138" s="24">
        <v>10</v>
      </c>
      <c r="I138" s="10">
        <v>0</v>
      </c>
      <c r="J138" s="16">
        <v>0</v>
      </c>
      <c r="K138" s="15">
        <f>Tabla1[[#This Row],[Cantidad ofrecida]]*Tabla1[[#This Row],[Precio unitario contado]]</f>
        <v>0</v>
      </c>
    </row>
    <row r="139" spans="3:11" x14ac:dyDescent="0.25">
      <c r="C139" t="s">
        <v>116</v>
      </c>
      <c r="D139">
        <v>34</v>
      </c>
      <c r="E139" t="s">
        <v>13</v>
      </c>
      <c r="F139" t="s">
        <v>113</v>
      </c>
      <c r="G139" t="s">
        <v>30</v>
      </c>
      <c r="H139" s="24">
        <v>50</v>
      </c>
      <c r="I139" s="10">
        <v>0</v>
      </c>
      <c r="J139" s="16">
        <v>0</v>
      </c>
      <c r="K139" s="15">
        <f>Tabla1[[#This Row],[Cantidad ofrecida]]*Tabla1[[#This Row],[Precio unitario contado]]</f>
        <v>0</v>
      </c>
    </row>
    <row r="140" spans="3:11" x14ac:dyDescent="0.25">
      <c r="C140" t="s">
        <v>116</v>
      </c>
      <c r="D140">
        <v>34</v>
      </c>
      <c r="E140" t="s">
        <v>13</v>
      </c>
      <c r="F140" t="s">
        <v>113</v>
      </c>
      <c r="G140" t="s">
        <v>35</v>
      </c>
      <c r="H140" s="24">
        <v>61</v>
      </c>
      <c r="I140" s="10">
        <v>0</v>
      </c>
      <c r="J140" s="16">
        <v>0</v>
      </c>
      <c r="K140" s="15">
        <f>Tabla1[[#This Row],[Cantidad ofrecida]]*Tabla1[[#This Row],[Precio unitario contado]]</f>
        <v>0</v>
      </c>
    </row>
    <row r="141" spans="3:11" x14ac:dyDescent="0.25">
      <c r="C141" t="s">
        <v>116</v>
      </c>
      <c r="D141">
        <v>35</v>
      </c>
      <c r="E141" t="s">
        <v>120</v>
      </c>
      <c r="F141" t="s">
        <v>113</v>
      </c>
      <c r="G141" t="s">
        <v>29</v>
      </c>
      <c r="H141" s="24">
        <v>39</v>
      </c>
      <c r="I141" s="10">
        <v>0</v>
      </c>
      <c r="J141" s="16">
        <v>0</v>
      </c>
      <c r="K141" s="15">
        <f>Tabla1[[#This Row],[Cantidad ofrecida]]*Tabla1[[#This Row],[Precio unitario contado]]</f>
        <v>0</v>
      </c>
    </row>
    <row r="142" spans="3:11" x14ac:dyDescent="0.25">
      <c r="C142" t="s">
        <v>116</v>
      </c>
      <c r="D142">
        <v>35</v>
      </c>
      <c r="E142" t="s">
        <v>120</v>
      </c>
      <c r="F142" t="s">
        <v>113</v>
      </c>
      <c r="G142" t="s">
        <v>36</v>
      </c>
      <c r="H142" s="24">
        <v>65</v>
      </c>
      <c r="I142" s="10">
        <v>0</v>
      </c>
      <c r="J142" s="16">
        <v>0</v>
      </c>
      <c r="K142" s="15">
        <f>Tabla1[[#This Row],[Cantidad ofrecida]]*Tabla1[[#This Row],[Precio unitario contado]]</f>
        <v>0</v>
      </c>
    </row>
    <row r="143" spans="3:11" x14ac:dyDescent="0.25">
      <c r="C143" t="s">
        <v>116</v>
      </c>
      <c r="D143">
        <v>35</v>
      </c>
      <c r="E143" t="s">
        <v>120</v>
      </c>
      <c r="F143" t="s">
        <v>113</v>
      </c>
      <c r="G143" t="s">
        <v>33</v>
      </c>
      <c r="H143" s="24">
        <v>6</v>
      </c>
      <c r="I143" s="10">
        <v>0</v>
      </c>
      <c r="J143" s="16">
        <v>0</v>
      </c>
      <c r="K143" s="15">
        <f>Tabla1[[#This Row],[Cantidad ofrecida]]*Tabla1[[#This Row],[Precio unitario contado]]</f>
        <v>0</v>
      </c>
    </row>
    <row r="144" spans="3:11" x14ac:dyDescent="0.25">
      <c r="C144" t="s">
        <v>116</v>
      </c>
      <c r="D144">
        <v>35</v>
      </c>
      <c r="E144" t="s">
        <v>120</v>
      </c>
      <c r="F144" t="s">
        <v>113</v>
      </c>
      <c r="G144" t="s">
        <v>119</v>
      </c>
      <c r="H144" s="24">
        <v>900</v>
      </c>
      <c r="I144" s="10">
        <v>0</v>
      </c>
      <c r="J144" s="16">
        <v>0</v>
      </c>
      <c r="K144" s="15">
        <f>Tabla1[[#This Row],[Cantidad ofrecida]]*Tabla1[[#This Row],[Precio unitario contado]]</f>
        <v>0</v>
      </c>
    </row>
    <row r="145" spans="3:11" x14ac:dyDescent="0.25">
      <c r="C145" t="s">
        <v>116</v>
      </c>
      <c r="D145">
        <v>35</v>
      </c>
      <c r="E145" t="s">
        <v>120</v>
      </c>
      <c r="F145" t="s">
        <v>113</v>
      </c>
      <c r="G145" t="s">
        <v>32</v>
      </c>
      <c r="H145" s="24">
        <v>182</v>
      </c>
      <c r="I145" s="10">
        <v>0</v>
      </c>
      <c r="J145" s="16">
        <v>0</v>
      </c>
      <c r="K145" s="15">
        <f>Tabla1[[#This Row],[Cantidad ofrecida]]*Tabla1[[#This Row],[Precio unitario contado]]</f>
        <v>0</v>
      </c>
    </row>
    <row r="146" spans="3:11" x14ac:dyDescent="0.25">
      <c r="C146" t="s">
        <v>116</v>
      </c>
      <c r="D146">
        <v>35</v>
      </c>
      <c r="E146" t="s">
        <v>120</v>
      </c>
      <c r="F146" t="s">
        <v>113</v>
      </c>
      <c r="G146" t="s">
        <v>34</v>
      </c>
      <c r="H146" s="24">
        <v>1</v>
      </c>
      <c r="I146" s="10">
        <v>0</v>
      </c>
      <c r="J146" s="16">
        <v>0</v>
      </c>
      <c r="K146" s="15">
        <f>Tabla1[[#This Row],[Cantidad ofrecida]]*Tabla1[[#This Row],[Precio unitario contado]]</f>
        <v>0</v>
      </c>
    </row>
    <row r="147" spans="3:11" x14ac:dyDescent="0.25">
      <c r="C147" t="s">
        <v>116</v>
      </c>
      <c r="D147">
        <v>35</v>
      </c>
      <c r="E147" t="s">
        <v>120</v>
      </c>
      <c r="F147" t="s">
        <v>113</v>
      </c>
      <c r="G147" t="s">
        <v>31</v>
      </c>
      <c r="H147" s="24">
        <v>10</v>
      </c>
      <c r="I147" s="10">
        <v>0</v>
      </c>
      <c r="J147" s="16">
        <v>0</v>
      </c>
      <c r="K147" s="15">
        <f>Tabla1[[#This Row],[Cantidad ofrecida]]*Tabla1[[#This Row],[Precio unitario contado]]</f>
        <v>0</v>
      </c>
    </row>
    <row r="148" spans="3:11" x14ac:dyDescent="0.25">
      <c r="C148" t="s">
        <v>116</v>
      </c>
      <c r="D148">
        <v>35</v>
      </c>
      <c r="E148" t="s">
        <v>120</v>
      </c>
      <c r="F148" t="s">
        <v>113</v>
      </c>
      <c r="G148" t="s">
        <v>30</v>
      </c>
      <c r="H148" s="24">
        <v>50</v>
      </c>
      <c r="I148" s="10">
        <v>0</v>
      </c>
      <c r="J148" s="16">
        <v>0</v>
      </c>
      <c r="K148" s="15">
        <f>Tabla1[[#This Row],[Cantidad ofrecida]]*Tabla1[[#This Row],[Precio unitario contado]]</f>
        <v>0</v>
      </c>
    </row>
    <row r="149" spans="3:11" x14ac:dyDescent="0.25">
      <c r="C149" t="s">
        <v>116</v>
      </c>
      <c r="D149">
        <v>35</v>
      </c>
      <c r="E149" t="s">
        <v>120</v>
      </c>
      <c r="F149" t="s">
        <v>113</v>
      </c>
      <c r="G149" t="s">
        <v>35</v>
      </c>
      <c r="H149" s="24">
        <v>61</v>
      </c>
      <c r="I149" s="10">
        <v>0</v>
      </c>
      <c r="J149" s="16">
        <v>0</v>
      </c>
      <c r="K149" s="15">
        <f>Tabla1[[#This Row],[Cantidad ofrecida]]*Tabla1[[#This Row],[Precio unitario contado]]</f>
        <v>0</v>
      </c>
    </row>
    <row r="150" spans="3:11" x14ac:dyDescent="0.25">
      <c r="C150" t="s">
        <v>116</v>
      </c>
      <c r="D150">
        <v>36</v>
      </c>
      <c r="E150" t="s">
        <v>117</v>
      </c>
      <c r="F150" t="s">
        <v>113</v>
      </c>
      <c r="G150" t="s">
        <v>29</v>
      </c>
      <c r="H150" s="24">
        <v>39</v>
      </c>
      <c r="I150" s="10">
        <v>0</v>
      </c>
      <c r="J150" s="16">
        <v>0</v>
      </c>
      <c r="K150" s="15">
        <f>Tabla1[[#This Row],[Cantidad ofrecida]]*Tabla1[[#This Row],[Precio unitario contado]]</f>
        <v>0</v>
      </c>
    </row>
    <row r="151" spans="3:11" x14ac:dyDescent="0.25">
      <c r="C151" t="s">
        <v>116</v>
      </c>
      <c r="D151">
        <v>36</v>
      </c>
      <c r="E151" t="s">
        <v>117</v>
      </c>
      <c r="F151" t="s">
        <v>113</v>
      </c>
      <c r="G151" t="s">
        <v>36</v>
      </c>
      <c r="H151" s="24">
        <v>65</v>
      </c>
      <c r="I151" s="10">
        <v>0</v>
      </c>
      <c r="J151" s="16">
        <v>0</v>
      </c>
      <c r="K151" s="15">
        <f>Tabla1[[#This Row],[Cantidad ofrecida]]*Tabla1[[#This Row],[Precio unitario contado]]</f>
        <v>0</v>
      </c>
    </row>
    <row r="152" spans="3:11" x14ac:dyDescent="0.25">
      <c r="C152" t="s">
        <v>116</v>
      </c>
      <c r="D152">
        <v>36</v>
      </c>
      <c r="E152" t="s">
        <v>117</v>
      </c>
      <c r="F152" t="s">
        <v>113</v>
      </c>
      <c r="G152" t="s">
        <v>33</v>
      </c>
      <c r="H152" s="24">
        <v>6</v>
      </c>
      <c r="I152" s="10">
        <v>0</v>
      </c>
      <c r="J152" s="16">
        <v>0</v>
      </c>
      <c r="K152" s="15">
        <f>Tabla1[[#This Row],[Cantidad ofrecida]]*Tabla1[[#This Row],[Precio unitario contado]]</f>
        <v>0</v>
      </c>
    </row>
    <row r="153" spans="3:11" x14ac:dyDescent="0.25">
      <c r="C153" t="s">
        <v>116</v>
      </c>
      <c r="D153">
        <v>36</v>
      </c>
      <c r="E153" t="s">
        <v>117</v>
      </c>
      <c r="F153" t="s">
        <v>113</v>
      </c>
      <c r="G153" t="s">
        <v>119</v>
      </c>
      <c r="H153" s="24">
        <v>900</v>
      </c>
      <c r="I153" s="10">
        <v>0</v>
      </c>
      <c r="J153" s="16">
        <v>0</v>
      </c>
      <c r="K153" s="15">
        <f>Tabla1[[#This Row],[Cantidad ofrecida]]*Tabla1[[#This Row],[Precio unitario contado]]</f>
        <v>0</v>
      </c>
    </row>
    <row r="154" spans="3:11" x14ac:dyDescent="0.25">
      <c r="C154" t="s">
        <v>116</v>
      </c>
      <c r="D154">
        <v>36</v>
      </c>
      <c r="E154" t="s">
        <v>117</v>
      </c>
      <c r="F154" t="s">
        <v>113</v>
      </c>
      <c r="G154" t="s">
        <v>32</v>
      </c>
      <c r="H154" s="24">
        <v>182</v>
      </c>
      <c r="I154" s="10">
        <v>0</v>
      </c>
      <c r="J154" s="16">
        <v>0</v>
      </c>
      <c r="K154" s="15">
        <f>Tabla1[[#This Row],[Cantidad ofrecida]]*Tabla1[[#This Row],[Precio unitario contado]]</f>
        <v>0</v>
      </c>
    </row>
    <row r="155" spans="3:11" x14ac:dyDescent="0.25">
      <c r="C155" t="s">
        <v>116</v>
      </c>
      <c r="D155">
        <v>36</v>
      </c>
      <c r="E155" t="s">
        <v>117</v>
      </c>
      <c r="F155" t="s">
        <v>113</v>
      </c>
      <c r="G155" t="s">
        <v>34</v>
      </c>
      <c r="H155" s="24">
        <v>1</v>
      </c>
      <c r="I155" s="10">
        <v>0</v>
      </c>
      <c r="J155" s="16">
        <v>0</v>
      </c>
      <c r="K155" s="15">
        <f>Tabla1[[#This Row],[Cantidad ofrecida]]*Tabla1[[#This Row],[Precio unitario contado]]</f>
        <v>0</v>
      </c>
    </row>
    <row r="156" spans="3:11" x14ac:dyDescent="0.25">
      <c r="C156" t="s">
        <v>116</v>
      </c>
      <c r="D156">
        <v>36</v>
      </c>
      <c r="E156" t="s">
        <v>117</v>
      </c>
      <c r="F156" t="s">
        <v>113</v>
      </c>
      <c r="G156" t="s">
        <v>31</v>
      </c>
      <c r="H156" s="24">
        <v>10</v>
      </c>
      <c r="I156" s="10">
        <v>0</v>
      </c>
      <c r="J156" s="16">
        <v>0</v>
      </c>
      <c r="K156" s="15">
        <f>Tabla1[[#This Row],[Cantidad ofrecida]]*Tabla1[[#This Row],[Precio unitario contado]]</f>
        <v>0</v>
      </c>
    </row>
    <row r="157" spans="3:11" x14ac:dyDescent="0.25">
      <c r="C157" t="s">
        <v>116</v>
      </c>
      <c r="D157">
        <v>36</v>
      </c>
      <c r="E157" t="s">
        <v>117</v>
      </c>
      <c r="F157" t="s">
        <v>113</v>
      </c>
      <c r="G157" t="s">
        <v>30</v>
      </c>
      <c r="H157" s="24">
        <v>50</v>
      </c>
      <c r="I157" s="10">
        <v>0</v>
      </c>
      <c r="J157" s="16">
        <v>0</v>
      </c>
      <c r="K157" s="15">
        <f>Tabla1[[#This Row],[Cantidad ofrecida]]*Tabla1[[#This Row],[Precio unitario contado]]</f>
        <v>0</v>
      </c>
    </row>
    <row r="158" spans="3:11" x14ac:dyDescent="0.25">
      <c r="C158" t="s">
        <v>116</v>
      </c>
      <c r="D158">
        <v>36</v>
      </c>
      <c r="E158" t="s">
        <v>117</v>
      </c>
      <c r="F158" t="s">
        <v>113</v>
      </c>
      <c r="G158" t="s">
        <v>35</v>
      </c>
      <c r="H158" s="24">
        <v>61</v>
      </c>
      <c r="I158" s="10">
        <v>0</v>
      </c>
      <c r="J158" s="16">
        <v>0</v>
      </c>
      <c r="K158" s="15">
        <f>Tabla1[[#This Row],[Cantidad ofrecida]]*Tabla1[[#This Row],[Precio unitario contado]]</f>
        <v>0</v>
      </c>
    </row>
    <row r="159" spans="3:11" x14ac:dyDescent="0.25">
      <c r="C159" t="s">
        <v>116</v>
      </c>
      <c r="D159">
        <v>37</v>
      </c>
      <c r="E159" t="s">
        <v>14</v>
      </c>
      <c r="F159" t="s">
        <v>113</v>
      </c>
      <c r="G159" t="s">
        <v>29</v>
      </c>
      <c r="H159" s="24">
        <v>39</v>
      </c>
      <c r="I159" s="10">
        <v>0</v>
      </c>
      <c r="J159" s="16">
        <v>0</v>
      </c>
      <c r="K159" s="15">
        <f>Tabla1[[#This Row],[Cantidad ofrecida]]*Tabla1[[#This Row],[Precio unitario contado]]</f>
        <v>0</v>
      </c>
    </row>
    <row r="160" spans="3:11" x14ac:dyDescent="0.25">
      <c r="C160" t="s">
        <v>116</v>
      </c>
      <c r="D160">
        <v>37</v>
      </c>
      <c r="E160" t="s">
        <v>14</v>
      </c>
      <c r="F160" t="s">
        <v>113</v>
      </c>
      <c r="G160" t="s">
        <v>36</v>
      </c>
      <c r="H160" s="24">
        <v>65</v>
      </c>
      <c r="I160" s="10">
        <v>0</v>
      </c>
      <c r="J160" s="16">
        <v>0</v>
      </c>
      <c r="K160" s="15">
        <f>Tabla1[[#This Row],[Cantidad ofrecida]]*Tabla1[[#This Row],[Precio unitario contado]]</f>
        <v>0</v>
      </c>
    </row>
    <row r="161" spans="3:11" x14ac:dyDescent="0.25">
      <c r="C161" t="s">
        <v>116</v>
      </c>
      <c r="D161">
        <v>37</v>
      </c>
      <c r="E161" t="s">
        <v>14</v>
      </c>
      <c r="F161" t="s">
        <v>113</v>
      </c>
      <c r="G161" t="s">
        <v>33</v>
      </c>
      <c r="H161" s="24">
        <v>6</v>
      </c>
      <c r="I161" s="10">
        <v>0</v>
      </c>
      <c r="J161" s="16">
        <v>0</v>
      </c>
      <c r="K161" s="15">
        <f>Tabla1[[#This Row],[Cantidad ofrecida]]*Tabla1[[#This Row],[Precio unitario contado]]</f>
        <v>0</v>
      </c>
    </row>
    <row r="162" spans="3:11" x14ac:dyDescent="0.25">
      <c r="C162" t="s">
        <v>116</v>
      </c>
      <c r="D162">
        <v>37</v>
      </c>
      <c r="E162" t="s">
        <v>14</v>
      </c>
      <c r="F162" t="s">
        <v>113</v>
      </c>
      <c r="G162" t="s">
        <v>119</v>
      </c>
      <c r="H162" s="24">
        <v>900</v>
      </c>
      <c r="I162" s="10">
        <v>0</v>
      </c>
      <c r="J162" s="16">
        <v>0</v>
      </c>
      <c r="K162" s="15">
        <f>Tabla1[[#This Row],[Cantidad ofrecida]]*Tabla1[[#This Row],[Precio unitario contado]]</f>
        <v>0</v>
      </c>
    </row>
    <row r="163" spans="3:11" x14ac:dyDescent="0.25">
      <c r="C163" t="s">
        <v>116</v>
      </c>
      <c r="D163">
        <v>37</v>
      </c>
      <c r="E163" t="s">
        <v>14</v>
      </c>
      <c r="F163" t="s">
        <v>113</v>
      </c>
      <c r="G163" t="s">
        <v>32</v>
      </c>
      <c r="H163" s="24">
        <v>182</v>
      </c>
      <c r="I163" s="10">
        <v>0</v>
      </c>
      <c r="J163" s="16">
        <v>0</v>
      </c>
      <c r="K163" s="15">
        <f>Tabla1[[#This Row],[Cantidad ofrecida]]*Tabla1[[#This Row],[Precio unitario contado]]</f>
        <v>0</v>
      </c>
    </row>
    <row r="164" spans="3:11" x14ac:dyDescent="0.25">
      <c r="C164" t="s">
        <v>116</v>
      </c>
      <c r="D164">
        <v>37</v>
      </c>
      <c r="E164" t="s">
        <v>14</v>
      </c>
      <c r="F164" t="s">
        <v>113</v>
      </c>
      <c r="G164" t="s">
        <v>34</v>
      </c>
      <c r="H164" s="24">
        <v>1</v>
      </c>
      <c r="I164" s="10">
        <v>0</v>
      </c>
      <c r="J164" s="16">
        <v>0</v>
      </c>
      <c r="K164" s="15">
        <f>Tabla1[[#This Row],[Cantidad ofrecida]]*Tabla1[[#This Row],[Precio unitario contado]]</f>
        <v>0</v>
      </c>
    </row>
    <row r="165" spans="3:11" x14ac:dyDescent="0.25">
      <c r="C165" t="s">
        <v>116</v>
      </c>
      <c r="D165">
        <v>37</v>
      </c>
      <c r="E165" t="s">
        <v>14</v>
      </c>
      <c r="F165" t="s">
        <v>113</v>
      </c>
      <c r="G165" t="s">
        <v>31</v>
      </c>
      <c r="H165" s="24">
        <v>10</v>
      </c>
      <c r="I165" s="10">
        <v>0</v>
      </c>
      <c r="J165" s="16">
        <v>0</v>
      </c>
      <c r="K165" s="15">
        <f>Tabla1[[#This Row],[Cantidad ofrecida]]*Tabla1[[#This Row],[Precio unitario contado]]</f>
        <v>0</v>
      </c>
    </row>
    <row r="166" spans="3:11" x14ac:dyDescent="0.25">
      <c r="C166" t="s">
        <v>116</v>
      </c>
      <c r="D166">
        <v>37</v>
      </c>
      <c r="E166" t="s">
        <v>14</v>
      </c>
      <c r="F166" t="s">
        <v>113</v>
      </c>
      <c r="G166" t="s">
        <v>30</v>
      </c>
      <c r="H166" s="24">
        <v>50</v>
      </c>
      <c r="I166" s="10">
        <v>0</v>
      </c>
      <c r="J166" s="16">
        <v>0</v>
      </c>
      <c r="K166" s="15">
        <f>Tabla1[[#This Row],[Cantidad ofrecida]]*Tabla1[[#This Row],[Precio unitario contado]]</f>
        <v>0</v>
      </c>
    </row>
    <row r="167" spans="3:11" x14ac:dyDescent="0.25">
      <c r="C167" t="s">
        <v>116</v>
      </c>
      <c r="D167">
        <v>37</v>
      </c>
      <c r="E167" t="s">
        <v>14</v>
      </c>
      <c r="F167" t="s">
        <v>113</v>
      </c>
      <c r="G167" t="s">
        <v>35</v>
      </c>
      <c r="H167" s="24">
        <v>61</v>
      </c>
      <c r="I167" s="10">
        <v>0</v>
      </c>
      <c r="J167" s="16">
        <v>0</v>
      </c>
      <c r="K167" s="15">
        <f>Tabla1[[#This Row],[Cantidad ofrecida]]*Tabla1[[#This Row],[Precio unitario contado]]</f>
        <v>0</v>
      </c>
    </row>
    <row r="168" spans="3:11" x14ac:dyDescent="0.25">
      <c r="C168" t="s">
        <v>114</v>
      </c>
      <c r="D168">
        <v>38</v>
      </c>
      <c r="E168" t="s">
        <v>15</v>
      </c>
      <c r="F168" t="s">
        <v>113</v>
      </c>
      <c r="G168" t="s">
        <v>29</v>
      </c>
      <c r="H168" s="24">
        <v>2484</v>
      </c>
      <c r="I168" s="10">
        <v>0</v>
      </c>
      <c r="J168" s="16">
        <v>0</v>
      </c>
      <c r="K168" s="15">
        <f>Tabla1[[#This Row],[Cantidad ofrecida]]*Tabla1[[#This Row],[Precio unitario contado]]</f>
        <v>0</v>
      </c>
    </row>
    <row r="169" spans="3:11" x14ac:dyDescent="0.25">
      <c r="C169" t="s">
        <v>114</v>
      </c>
      <c r="D169">
        <v>38</v>
      </c>
      <c r="E169" t="s">
        <v>15</v>
      </c>
      <c r="F169" t="s">
        <v>113</v>
      </c>
      <c r="G169" t="s">
        <v>36</v>
      </c>
      <c r="H169" s="24">
        <v>4141</v>
      </c>
      <c r="I169" s="10">
        <v>0</v>
      </c>
      <c r="J169" s="16">
        <v>0</v>
      </c>
      <c r="K169" s="15">
        <f>Tabla1[[#This Row],[Cantidad ofrecida]]*Tabla1[[#This Row],[Precio unitario contado]]</f>
        <v>0</v>
      </c>
    </row>
    <row r="170" spans="3:11" x14ac:dyDescent="0.25">
      <c r="C170" t="s">
        <v>114</v>
      </c>
      <c r="D170">
        <v>38</v>
      </c>
      <c r="E170" t="s">
        <v>15</v>
      </c>
      <c r="F170" t="s">
        <v>113</v>
      </c>
      <c r="G170" t="s">
        <v>33</v>
      </c>
      <c r="H170" s="24">
        <v>408</v>
      </c>
      <c r="I170" s="10">
        <v>0</v>
      </c>
      <c r="J170" s="16">
        <v>0</v>
      </c>
      <c r="K170" s="15">
        <f>Tabla1[[#This Row],[Cantidad ofrecida]]*Tabla1[[#This Row],[Precio unitario contado]]</f>
        <v>0</v>
      </c>
    </row>
    <row r="171" spans="3:11" x14ac:dyDescent="0.25">
      <c r="C171" t="s">
        <v>114</v>
      </c>
      <c r="D171">
        <v>38</v>
      </c>
      <c r="E171" t="s">
        <v>15</v>
      </c>
      <c r="F171" t="s">
        <v>113</v>
      </c>
      <c r="G171" t="s">
        <v>119</v>
      </c>
      <c r="H171" s="24">
        <v>110160</v>
      </c>
      <c r="I171" s="10">
        <v>0</v>
      </c>
      <c r="J171" s="16">
        <v>0</v>
      </c>
      <c r="K171" s="15">
        <f>Tabla1[[#This Row],[Cantidad ofrecida]]*Tabla1[[#This Row],[Precio unitario contado]]</f>
        <v>0</v>
      </c>
    </row>
    <row r="172" spans="3:11" x14ac:dyDescent="0.25">
      <c r="C172" t="s">
        <v>114</v>
      </c>
      <c r="D172">
        <v>38</v>
      </c>
      <c r="E172" t="s">
        <v>15</v>
      </c>
      <c r="F172" t="s">
        <v>113</v>
      </c>
      <c r="G172" t="s">
        <v>32</v>
      </c>
      <c r="H172" s="24">
        <v>11562</v>
      </c>
      <c r="I172" s="10">
        <v>0</v>
      </c>
      <c r="J172" s="16">
        <v>0</v>
      </c>
      <c r="K172" s="15">
        <f>Tabla1[[#This Row],[Cantidad ofrecida]]*Tabla1[[#This Row],[Precio unitario contado]]</f>
        <v>0</v>
      </c>
    </row>
    <row r="173" spans="3:11" x14ac:dyDescent="0.25">
      <c r="C173" t="s">
        <v>114</v>
      </c>
      <c r="D173">
        <v>38</v>
      </c>
      <c r="E173" t="s">
        <v>15</v>
      </c>
      <c r="F173" t="s">
        <v>113</v>
      </c>
      <c r="G173" t="s">
        <v>34</v>
      </c>
      <c r="H173" s="24">
        <v>17</v>
      </c>
      <c r="I173" s="10">
        <v>0</v>
      </c>
      <c r="J173" s="16">
        <v>0</v>
      </c>
      <c r="K173" s="15">
        <f>Tabla1[[#This Row],[Cantidad ofrecida]]*Tabla1[[#This Row],[Precio unitario contado]]</f>
        <v>0</v>
      </c>
    </row>
    <row r="174" spans="3:11" x14ac:dyDescent="0.25">
      <c r="C174" t="s">
        <v>114</v>
      </c>
      <c r="D174">
        <v>38</v>
      </c>
      <c r="E174" t="s">
        <v>15</v>
      </c>
      <c r="F174" t="s">
        <v>113</v>
      </c>
      <c r="G174" t="s">
        <v>31</v>
      </c>
      <c r="H174" s="24">
        <v>662</v>
      </c>
      <c r="I174" s="10">
        <v>0</v>
      </c>
      <c r="J174" s="16">
        <v>0</v>
      </c>
      <c r="K174" s="15">
        <f>Tabla1[[#This Row],[Cantidad ofrecida]]*Tabla1[[#This Row],[Precio unitario contado]]</f>
        <v>0</v>
      </c>
    </row>
    <row r="175" spans="3:11" x14ac:dyDescent="0.25">
      <c r="C175" t="s">
        <v>114</v>
      </c>
      <c r="D175">
        <v>38</v>
      </c>
      <c r="E175" t="s">
        <v>15</v>
      </c>
      <c r="F175" t="s">
        <v>113</v>
      </c>
      <c r="G175" t="s">
        <v>30</v>
      </c>
      <c r="H175" s="24">
        <v>3198</v>
      </c>
      <c r="I175" s="10">
        <v>0</v>
      </c>
      <c r="J175" s="16">
        <v>0</v>
      </c>
      <c r="K175" s="15">
        <f>Tabla1[[#This Row],[Cantidad ofrecida]]*Tabla1[[#This Row],[Precio unitario contado]]</f>
        <v>0</v>
      </c>
    </row>
    <row r="176" spans="3:11" x14ac:dyDescent="0.25">
      <c r="C176" t="s">
        <v>114</v>
      </c>
      <c r="D176">
        <v>38</v>
      </c>
      <c r="E176" t="s">
        <v>15</v>
      </c>
      <c r="F176" t="s">
        <v>113</v>
      </c>
      <c r="G176" t="s">
        <v>35</v>
      </c>
      <c r="H176" s="24">
        <v>3854</v>
      </c>
      <c r="I176" s="10">
        <v>0</v>
      </c>
      <c r="J176" s="16">
        <v>0</v>
      </c>
      <c r="K176" s="15">
        <f>Tabla1[[#This Row],[Cantidad ofrecida]]*Tabla1[[#This Row],[Precio unitario contado]]</f>
        <v>0</v>
      </c>
    </row>
    <row r="177" spans="3:11" x14ac:dyDescent="0.25">
      <c r="C177" t="s">
        <v>114</v>
      </c>
      <c r="D177">
        <v>39</v>
      </c>
      <c r="E177" t="s">
        <v>38</v>
      </c>
      <c r="F177" t="s">
        <v>113</v>
      </c>
      <c r="G177" t="s">
        <v>29</v>
      </c>
      <c r="H177" s="24">
        <v>593</v>
      </c>
      <c r="I177" s="10">
        <v>0</v>
      </c>
      <c r="J177" s="16">
        <v>0</v>
      </c>
      <c r="K177" s="15">
        <f>Tabla1[[#This Row],[Cantidad ofrecida]]*Tabla1[[#This Row],[Precio unitario contado]]</f>
        <v>0</v>
      </c>
    </row>
    <row r="178" spans="3:11" x14ac:dyDescent="0.25">
      <c r="C178" t="s">
        <v>114</v>
      </c>
      <c r="D178">
        <v>39</v>
      </c>
      <c r="E178" t="s">
        <v>38</v>
      </c>
      <c r="F178" t="s">
        <v>113</v>
      </c>
      <c r="G178" t="s">
        <v>36</v>
      </c>
      <c r="H178" s="24">
        <v>988</v>
      </c>
      <c r="I178" s="10">
        <v>0</v>
      </c>
      <c r="J178" s="16">
        <v>0</v>
      </c>
      <c r="K178" s="15">
        <f>Tabla1[[#This Row],[Cantidad ofrecida]]*Tabla1[[#This Row],[Precio unitario contado]]</f>
        <v>0</v>
      </c>
    </row>
    <row r="179" spans="3:11" x14ac:dyDescent="0.25">
      <c r="C179" t="s">
        <v>114</v>
      </c>
      <c r="D179">
        <v>39</v>
      </c>
      <c r="E179" t="s">
        <v>38</v>
      </c>
      <c r="F179" t="s">
        <v>113</v>
      </c>
      <c r="G179" t="s">
        <v>33</v>
      </c>
      <c r="H179" s="24">
        <v>97</v>
      </c>
      <c r="I179" s="10">
        <v>0</v>
      </c>
      <c r="J179" s="16">
        <v>0</v>
      </c>
      <c r="K179" s="15">
        <f>Tabla1[[#This Row],[Cantidad ofrecida]]*Tabla1[[#This Row],[Precio unitario contado]]</f>
        <v>0</v>
      </c>
    </row>
    <row r="180" spans="3:11" x14ac:dyDescent="0.25">
      <c r="C180" t="s">
        <v>114</v>
      </c>
      <c r="D180">
        <v>39</v>
      </c>
      <c r="E180" t="s">
        <v>38</v>
      </c>
      <c r="F180" t="s">
        <v>113</v>
      </c>
      <c r="G180" t="s">
        <v>119</v>
      </c>
      <c r="H180" s="24">
        <v>25560</v>
      </c>
      <c r="I180" s="10">
        <v>0</v>
      </c>
      <c r="J180" s="16">
        <v>0</v>
      </c>
      <c r="K180" s="15">
        <f>Tabla1[[#This Row],[Cantidad ofrecida]]*Tabla1[[#This Row],[Precio unitario contado]]</f>
        <v>0</v>
      </c>
    </row>
    <row r="181" spans="3:11" x14ac:dyDescent="0.25">
      <c r="C181" t="s">
        <v>114</v>
      </c>
      <c r="D181">
        <v>39</v>
      </c>
      <c r="E181" t="s">
        <v>38</v>
      </c>
      <c r="F181" t="s">
        <v>113</v>
      </c>
      <c r="G181" t="s">
        <v>32</v>
      </c>
      <c r="H181" s="24">
        <v>2759</v>
      </c>
      <c r="I181" s="10">
        <v>0</v>
      </c>
      <c r="J181" s="16">
        <v>0</v>
      </c>
      <c r="K181" s="15">
        <f>Tabla1[[#This Row],[Cantidad ofrecida]]*Tabla1[[#This Row],[Precio unitario contado]]</f>
        <v>0</v>
      </c>
    </row>
    <row r="182" spans="3:11" x14ac:dyDescent="0.25">
      <c r="C182" t="s">
        <v>114</v>
      </c>
      <c r="D182">
        <v>39</v>
      </c>
      <c r="E182" t="s">
        <v>38</v>
      </c>
      <c r="F182" t="s">
        <v>113</v>
      </c>
      <c r="G182" t="s">
        <v>34</v>
      </c>
      <c r="H182" s="24">
        <v>4</v>
      </c>
      <c r="I182" s="10">
        <v>0</v>
      </c>
      <c r="J182" s="16">
        <v>0</v>
      </c>
      <c r="K182" s="15">
        <f>Tabla1[[#This Row],[Cantidad ofrecida]]*Tabla1[[#This Row],[Precio unitario contado]]</f>
        <v>0</v>
      </c>
    </row>
    <row r="183" spans="3:11" x14ac:dyDescent="0.25">
      <c r="C183" t="s">
        <v>114</v>
      </c>
      <c r="D183">
        <v>39</v>
      </c>
      <c r="E183" t="s">
        <v>38</v>
      </c>
      <c r="F183" t="s">
        <v>113</v>
      </c>
      <c r="G183" t="s">
        <v>31</v>
      </c>
      <c r="H183" s="24">
        <v>158</v>
      </c>
      <c r="I183" s="10">
        <v>0</v>
      </c>
      <c r="J183" s="16">
        <v>0</v>
      </c>
      <c r="K183" s="15">
        <f>Tabla1[[#This Row],[Cantidad ofrecida]]*Tabla1[[#This Row],[Precio unitario contado]]</f>
        <v>0</v>
      </c>
    </row>
    <row r="184" spans="3:11" x14ac:dyDescent="0.25">
      <c r="C184" t="s">
        <v>114</v>
      </c>
      <c r="D184">
        <v>39</v>
      </c>
      <c r="E184" t="s">
        <v>38</v>
      </c>
      <c r="F184" t="s">
        <v>113</v>
      </c>
      <c r="G184" t="s">
        <v>30</v>
      </c>
      <c r="H184" s="24">
        <v>763</v>
      </c>
      <c r="I184" s="10">
        <v>0</v>
      </c>
      <c r="J184" s="16">
        <v>0</v>
      </c>
      <c r="K184" s="15">
        <f>Tabla1[[#This Row],[Cantidad ofrecida]]*Tabla1[[#This Row],[Precio unitario contado]]</f>
        <v>0</v>
      </c>
    </row>
    <row r="185" spans="3:11" x14ac:dyDescent="0.25">
      <c r="C185" t="s">
        <v>114</v>
      </c>
      <c r="D185">
        <v>39</v>
      </c>
      <c r="E185" t="s">
        <v>38</v>
      </c>
      <c r="F185" t="s">
        <v>113</v>
      </c>
      <c r="G185" t="s">
        <v>35</v>
      </c>
      <c r="H185" s="24">
        <v>920</v>
      </c>
      <c r="I185" s="10">
        <v>0</v>
      </c>
      <c r="J185" s="16">
        <v>0</v>
      </c>
      <c r="K185" s="15">
        <f>Tabla1[[#This Row],[Cantidad ofrecida]]*Tabla1[[#This Row],[Precio unitario contado]]</f>
        <v>0</v>
      </c>
    </row>
    <row r="186" spans="3:11" x14ac:dyDescent="0.25">
      <c r="C186" t="s">
        <v>114</v>
      </c>
      <c r="D186">
        <v>40</v>
      </c>
      <c r="E186" t="s">
        <v>27</v>
      </c>
      <c r="F186" t="s">
        <v>113</v>
      </c>
      <c r="G186" t="s">
        <v>29</v>
      </c>
      <c r="H186" s="24">
        <v>573</v>
      </c>
      <c r="I186" s="10">
        <v>0</v>
      </c>
      <c r="J186" s="16">
        <v>0</v>
      </c>
      <c r="K186" s="15">
        <f>Tabla1[[#This Row],[Cantidad ofrecida]]*Tabla1[[#This Row],[Precio unitario contado]]</f>
        <v>0</v>
      </c>
    </row>
    <row r="187" spans="3:11" x14ac:dyDescent="0.25">
      <c r="C187" t="s">
        <v>114</v>
      </c>
      <c r="D187">
        <v>40</v>
      </c>
      <c r="E187" t="s">
        <v>27</v>
      </c>
      <c r="F187" t="s">
        <v>113</v>
      </c>
      <c r="G187" t="s">
        <v>36</v>
      </c>
      <c r="H187" s="24">
        <v>956</v>
      </c>
      <c r="I187" s="10">
        <v>0</v>
      </c>
      <c r="J187" s="16">
        <v>0</v>
      </c>
      <c r="K187" s="15">
        <f>Tabla1[[#This Row],[Cantidad ofrecida]]*Tabla1[[#This Row],[Precio unitario contado]]</f>
        <v>0</v>
      </c>
    </row>
    <row r="188" spans="3:11" x14ac:dyDescent="0.25">
      <c r="C188" t="s">
        <v>114</v>
      </c>
      <c r="D188">
        <v>40</v>
      </c>
      <c r="E188" t="s">
        <v>27</v>
      </c>
      <c r="F188" t="s">
        <v>113</v>
      </c>
      <c r="G188" t="s">
        <v>33</v>
      </c>
      <c r="H188" s="24">
        <v>94</v>
      </c>
      <c r="I188" s="10">
        <v>0</v>
      </c>
      <c r="J188" s="16">
        <v>0</v>
      </c>
      <c r="K188" s="15">
        <f>Tabla1[[#This Row],[Cantidad ofrecida]]*Tabla1[[#This Row],[Precio unitario contado]]</f>
        <v>0</v>
      </c>
    </row>
    <row r="189" spans="3:11" x14ac:dyDescent="0.25">
      <c r="C189" t="s">
        <v>114</v>
      </c>
      <c r="D189">
        <v>40</v>
      </c>
      <c r="E189" t="s">
        <v>27</v>
      </c>
      <c r="F189" t="s">
        <v>113</v>
      </c>
      <c r="G189" t="s">
        <v>119</v>
      </c>
      <c r="H189" s="24">
        <v>25380</v>
      </c>
      <c r="I189" s="10">
        <v>0</v>
      </c>
      <c r="J189" s="16">
        <v>0</v>
      </c>
      <c r="K189" s="15">
        <f>Tabla1[[#This Row],[Cantidad ofrecida]]*Tabla1[[#This Row],[Precio unitario contado]]</f>
        <v>0</v>
      </c>
    </row>
    <row r="190" spans="3:11" x14ac:dyDescent="0.25">
      <c r="C190" t="s">
        <v>114</v>
      </c>
      <c r="D190">
        <v>40</v>
      </c>
      <c r="E190" t="s">
        <v>27</v>
      </c>
      <c r="F190" t="s">
        <v>113</v>
      </c>
      <c r="G190" t="s">
        <v>32</v>
      </c>
      <c r="H190" s="24">
        <v>2668</v>
      </c>
      <c r="I190" s="10">
        <v>0</v>
      </c>
      <c r="J190" s="16">
        <v>0</v>
      </c>
      <c r="K190" s="15">
        <f>Tabla1[[#This Row],[Cantidad ofrecida]]*Tabla1[[#This Row],[Precio unitario contado]]</f>
        <v>0</v>
      </c>
    </row>
    <row r="191" spans="3:11" x14ac:dyDescent="0.25">
      <c r="C191" t="s">
        <v>114</v>
      </c>
      <c r="D191">
        <v>40</v>
      </c>
      <c r="E191" t="s">
        <v>27</v>
      </c>
      <c r="F191" t="s">
        <v>113</v>
      </c>
      <c r="G191" t="s">
        <v>34</v>
      </c>
      <c r="H191" s="24">
        <v>4</v>
      </c>
      <c r="I191" s="10">
        <v>0</v>
      </c>
      <c r="J191" s="16">
        <v>0</v>
      </c>
      <c r="K191" s="15">
        <f>Tabla1[[#This Row],[Cantidad ofrecida]]*Tabla1[[#This Row],[Precio unitario contado]]</f>
        <v>0</v>
      </c>
    </row>
    <row r="192" spans="3:11" x14ac:dyDescent="0.25">
      <c r="C192" t="s">
        <v>114</v>
      </c>
      <c r="D192">
        <v>40</v>
      </c>
      <c r="E192" t="s">
        <v>27</v>
      </c>
      <c r="F192" t="s">
        <v>113</v>
      </c>
      <c r="G192" t="s">
        <v>31</v>
      </c>
      <c r="H192" s="24">
        <v>153</v>
      </c>
      <c r="I192" s="10">
        <v>0</v>
      </c>
      <c r="J192" s="16">
        <v>0</v>
      </c>
      <c r="K192" s="15">
        <f>Tabla1[[#This Row],[Cantidad ofrecida]]*Tabla1[[#This Row],[Precio unitario contado]]</f>
        <v>0</v>
      </c>
    </row>
    <row r="193" spans="3:11" x14ac:dyDescent="0.25">
      <c r="C193" t="s">
        <v>114</v>
      </c>
      <c r="D193">
        <v>40</v>
      </c>
      <c r="E193" t="s">
        <v>27</v>
      </c>
      <c r="F193" t="s">
        <v>113</v>
      </c>
      <c r="G193" t="s">
        <v>30</v>
      </c>
      <c r="H193" s="24">
        <v>738</v>
      </c>
      <c r="I193" s="10">
        <v>0</v>
      </c>
      <c r="J193" s="16">
        <v>0</v>
      </c>
      <c r="K193" s="15">
        <f>Tabla1[[#This Row],[Cantidad ofrecida]]*Tabla1[[#This Row],[Precio unitario contado]]</f>
        <v>0</v>
      </c>
    </row>
    <row r="194" spans="3:11" x14ac:dyDescent="0.25">
      <c r="C194" t="s">
        <v>114</v>
      </c>
      <c r="D194">
        <v>40</v>
      </c>
      <c r="E194" t="s">
        <v>27</v>
      </c>
      <c r="F194" t="s">
        <v>113</v>
      </c>
      <c r="G194" t="s">
        <v>35</v>
      </c>
      <c r="H194" s="24">
        <v>889</v>
      </c>
      <c r="I194" s="10">
        <v>0</v>
      </c>
      <c r="J194" s="16">
        <v>0</v>
      </c>
      <c r="K194" s="15">
        <f>Tabla1[[#This Row],[Cantidad ofrecida]]*Tabla1[[#This Row],[Precio unitario contado]]</f>
        <v>0</v>
      </c>
    </row>
    <row r="195" spans="3:11" x14ac:dyDescent="0.25">
      <c r="C195" t="s">
        <v>114</v>
      </c>
      <c r="D195">
        <v>41</v>
      </c>
      <c r="E195" t="s">
        <v>39</v>
      </c>
      <c r="F195" t="s">
        <v>113</v>
      </c>
      <c r="G195" t="s">
        <v>29</v>
      </c>
      <c r="H195" s="24">
        <v>546</v>
      </c>
      <c r="I195" s="10">
        <v>0</v>
      </c>
      <c r="J195" s="16">
        <v>0</v>
      </c>
      <c r="K195" s="15">
        <f>Tabla1[[#This Row],[Cantidad ofrecida]]*Tabla1[[#This Row],[Precio unitario contado]]</f>
        <v>0</v>
      </c>
    </row>
    <row r="196" spans="3:11" x14ac:dyDescent="0.25">
      <c r="C196" t="s">
        <v>114</v>
      </c>
      <c r="D196">
        <v>41</v>
      </c>
      <c r="E196" t="s">
        <v>39</v>
      </c>
      <c r="F196" t="s">
        <v>113</v>
      </c>
      <c r="G196" t="s">
        <v>36</v>
      </c>
      <c r="H196" s="24">
        <v>910</v>
      </c>
      <c r="I196" s="10">
        <v>0</v>
      </c>
      <c r="J196" s="16">
        <v>0</v>
      </c>
      <c r="K196" s="15">
        <f>Tabla1[[#This Row],[Cantidad ofrecida]]*Tabla1[[#This Row],[Precio unitario contado]]</f>
        <v>0</v>
      </c>
    </row>
    <row r="197" spans="3:11" x14ac:dyDescent="0.25">
      <c r="C197" t="s">
        <v>114</v>
      </c>
      <c r="D197">
        <v>41</v>
      </c>
      <c r="E197" t="s">
        <v>39</v>
      </c>
      <c r="F197" t="s">
        <v>113</v>
      </c>
      <c r="G197" t="s">
        <v>33</v>
      </c>
      <c r="H197" s="24">
        <v>90</v>
      </c>
      <c r="I197" s="10">
        <v>0</v>
      </c>
      <c r="J197" s="16">
        <v>0</v>
      </c>
      <c r="K197" s="15">
        <f>Tabla1[[#This Row],[Cantidad ofrecida]]*Tabla1[[#This Row],[Precio unitario contado]]</f>
        <v>0</v>
      </c>
    </row>
    <row r="198" spans="3:11" x14ac:dyDescent="0.25">
      <c r="C198" t="s">
        <v>114</v>
      </c>
      <c r="D198">
        <v>41</v>
      </c>
      <c r="E198" t="s">
        <v>39</v>
      </c>
      <c r="F198" t="s">
        <v>113</v>
      </c>
      <c r="G198" t="s">
        <v>119</v>
      </c>
      <c r="H198" s="24">
        <v>23400</v>
      </c>
      <c r="I198" s="10">
        <v>0</v>
      </c>
      <c r="J198" s="16">
        <v>0</v>
      </c>
      <c r="K198" s="15">
        <f>Tabla1[[#This Row],[Cantidad ofrecida]]*Tabla1[[#This Row],[Precio unitario contado]]</f>
        <v>0</v>
      </c>
    </row>
    <row r="199" spans="3:11" x14ac:dyDescent="0.25">
      <c r="C199" t="s">
        <v>114</v>
      </c>
      <c r="D199">
        <v>41</v>
      </c>
      <c r="E199" t="s">
        <v>39</v>
      </c>
      <c r="F199" t="s">
        <v>113</v>
      </c>
      <c r="G199" t="s">
        <v>32</v>
      </c>
      <c r="H199" s="24">
        <v>2541</v>
      </c>
      <c r="I199" s="10">
        <v>0</v>
      </c>
      <c r="J199" s="16">
        <v>0</v>
      </c>
      <c r="K199" s="15">
        <f>Tabla1[[#This Row],[Cantidad ofrecida]]*Tabla1[[#This Row],[Precio unitario contado]]</f>
        <v>0</v>
      </c>
    </row>
    <row r="200" spans="3:11" x14ac:dyDescent="0.25">
      <c r="C200" t="s">
        <v>114</v>
      </c>
      <c r="D200">
        <v>41</v>
      </c>
      <c r="E200" t="s">
        <v>39</v>
      </c>
      <c r="F200" t="s">
        <v>113</v>
      </c>
      <c r="G200" t="s">
        <v>34</v>
      </c>
      <c r="H200" s="24">
        <v>4</v>
      </c>
      <c r="I200" s="10">
        <v>0</v>
      </c>
      <c r="J200" s="16">
        <v>0</v>
      </c>
      <c r="K200" s="15">
        <f>Tabla1[[#This Row],[Cantidad ofrecida]]*Tabla1[[#This Row],[Precio unitario contado]]</f>
        <v>0</v>
      </c>
    </row>
    <row r="201" spans="3:11" x14ac:dyDescent="0.25">
      <c r="C201" t="s">
        <v>114</v>
      </c>
      <c r="D201">
        <v>41</v>
      </c>
      <c r="E201" t="s">
        <v>39</v>
      </c>
      <c r="F201" t="s">
        <v>113</v>
      </c>
      <c r="G201" t="s">
        <v>31</v>
      </c>
      <c r="H201" s="24">
        <v>146</v>
      </c>
      <c r="I201" s="10">
        <v>0</v>
      </c>
      <c r="J201" s="16">
        <v>0</v>
      </c>
      <c r="K201" s="15">
        <f>Tabla1[[#This Row],[Cantidad ofrecida]]*Tabla1[[#This Row],[Precio unitario contado]]</f>
        <v>0</v>
      </c>
    </row>
    <row r="202" spans="3:11" x14ac:dyDescent="0.25">
      <c r="C202" t="s">
        <v>114</v>
      </c>
      <c r="D202">
        <v>41</v>
      </c>
      <c r="E202" t="s">
        <v>39</v>
      </c>
      <c r="F202" t="s">
        <v>113</v>
      </c>
      <c r="G202" t="s">
        <v>30</v>
      </c>
      <c r="H202" s="24">
        <v>703</v>
      </c>
      <c r="I202" s="10">
        <v>0</v>
      </c>
      <c r="J202" s="16">
        <v>0</v>
      </c>
      <c r="K202" s="15">
        <f>Tabla1[[#This Row],[Cantidad ofrecida]]*Tabla1[[#This Row],[Precio unitario contado]]</f>
        <v>0</v>
      </c>
    </row>
    <row r="203" spans="3:11" x14ac:dyDescent="0.25">
      <c r="C203" t="s">
        <v>114</v>
      </c>
      <c r="D203">
        <v>41</v>
      </c>
      <c r="E203" t="s">
        <v>39</v>
      </c>
      <c r="F203" t="s">
        <v>113</v>
      </c>
      <c r="G203" t="s">
        <v>35</v>
      </c>
      <c r="H203" s="24">
        <v>847</v>
      </c>
      <c r="I203" s="10">
        <v>0</v>
      </c>
      <c r="J203" s="16">
        <v>0</v>
      </c>
      <c r="K203" s="15">
        <f>Tabla1[[#This Row],[Cantidad ofrecida]]*Tabla1[[#This Row],[Precio unitario contado]]</f>
        <v>0</v>
      </c>
    </row>
    <row r="204" spans="3:11" x14ac:dyDescent="0.25">
      <c r="C204" t="s">
        <v>114</v>
      </c>
      <c r="D204">
        <v>42</v>
      </c>
      <c r="E204" t="s">
        <v>19</v>
      </c>
      <c r="F204" t="s">
        <v>113</v>
      </c>
      <c r="G204" t="s">
        <v>29</v>
      </c>
      <c r="H204" s="24">
        <v>425</v>
      </c>
      <c r="I204" s="10">
        <v>0</v>
      </c>
      <c r="J204" s="16">
        <v>0</v>
      </c>
      <c r="K204" s="15">
        <f>Tabla1[[#This Row],[Cantidad ofrecida]]*Tabla1[[#This Row],[Precio unitario contado]]</f>
        <v>0</v>
      </c>
    </row>
    <row r="205" spans="3:11" x14ac:dyDescent="0.25">
      <c r="C205" t="s">
        <v>114</v>
      </c>
      <c r="D205">
        <v>42</v>
      </c>
      <c r="E205" t="s">
        <v>19</v>
      </c>
      <c r="F205" t="s">
        <v>113</v>
      </c>
      <c r="G205" t="s">
        <v>36</v>
      </c>
      <c r="H205" s="24">
        <v>709</v>
      </c>
      <c r="I205" s="10">
        <v>0</v>
      </c>
      <c r="J205" s="16">
        <v>0</v>
      </c>
      <c r="K205" s="15">
        <f>Tabla1[[#This Row],[Cantidad ofrecida]]*Tabla1[[#This Row],[Precio unitario contado]]</f>
        <v>0</v>
      </c>
    </row>
    <row r="206" spans="3:11" x14ac:dyDescent="0.25">
      <c r="C206" t="s">
        <v>114</v>
      </c>
      <c r="D206">
        <v>42</v>
      </c>
      <c r="E206" t="s">
        <v>19</v>
      </c>
      <c r="F206" t="s">
        <v>113</v>
      </c>
      <c r="G206" t="s">
        <v>33</v>
      </c>
      <c r="H206" s="24">
        <v>70</v>
      </c>
      <c r="I206" s="10">
        <v>0</v>
      </c>
      <c r="J206" s="16">
        <v>0</v>
      </c>
      <c r="K206" s="15">
        <f>Tabla1[[#This Row],[Cantidad ofrecida]]*Tabla1[[#This Row],[Precio unitario contado]]</f>
        <v>0</v>
      </c>
    </row>
    <row r="207" spans="3:11" x14ac:dyDescent="0.25">
      <c r="C207" t="s">
        <v>114</v>
      </c>
      <c r="D207">
        <v>42</v>
      </c>
      <c r="E207" t="s">
        <v>19</v>
      </c>
      <c r="F207" t="s">
        <v>113</v>
      </c>
      <c r="G207" t="s">
        <v>119</v>
      </c>
      <c r="H207" s="24">
        <v>18270</v>
      </c>
      <c r="I207" s="10">
        <v>0</v>
      </c>
      <c r="J207" s="16">
        <v>0</v>
      </c>
      <c r="K207" s="15">
        <f>Tabla1[[#This Row],[Cantidad ofrecida]]*Tabla1[[#This Row],[Precio unitario contado]]</f>
        <v>0</v>
      </c>
    </row>
    <row r="208" spans="3:11" x14ac:dyDescent="0.25">
      <c r="C208" t="s">
        <v>114</v>
      </c>
      <c r="D208">
        <v>42</v>
      </c>
      <c r="E208" t="s">
        <v>19</v>
      </c>
      <c r="F208" t="s">
        <v>113</v>
      </c>
      <c r="G208" t="s">
        <v>32</v>
      </c>
      <c r="H208" s="24">
        <v>1978</v>
      </c>
      <c r="I208" s="10">
        <v>0</v>
      </c>
      <c r="J208" s="16">
        <v>0</v>
      </c>
      <c r="K208" s="15">
        <f>Tabla1[[#This Row],[Cantidad ofrecida]]*Tabla1[[#This Row],[Precio unitario contado]]</f>
        <v>0</v>
      </c>
    </row>
    <row r="209" spans="2:11" x14ac:dyDescent="0.25">
      <c r="C209" t="s">
        <v>114</v>
      </c>
      <c r="D209">
        <v>42</v>
      </c>
      <c r="E209" t="s">
        <v>19</v>
      </c>
      <c r="F209" t="s">
        <v>113</v>
      </c>
      <c r="G209" t="s">
        <v>34</v>
      </c>
      <c r="H209" s="24">
        <v>3</v>
      </c>
      <c r="I209" s="10">
        <v>0</v>
      </c>
      <c r="J209" s="16">
        <v>0</v>
      </c>
      <c r="K209" s="15">
        <f>Tabla1[[#This Row],[Cantidad ofrecida]]*Tabla1[[#This Row],[Precio unitario contado]]</f>
        <v>0</v>
      </c>
    </row>
    <row r="210" spans="2:11" x14ac:dyDescent="0.25">
      <c r="C210" t="s">
        <v>114</v>
      </c>
      <c r="D210">
        <v>42</v>
      </c>
      <c r="E210" t="s">
        <v>19</v>
      </c>
      <c r="F210" t="s">
        <v>113</v>
      </c>
      <c r="G210" t="s">
        <v>31</v>
      </c>
      <c r="H210" s="24">
        <v>113</v>
      </c>
      <c r="I210" s="10">
        <v>0</v>
      </c>
      <c r="J210" s="16">
        <v>0</v>
      </c>
      <c r="K210" s="15">
        <f>Tabla1[[#This Row],[Cantidad ofrecida]]*Tabla1[[#This Row],[Precio unitario contado]]</f>
        <v>0</v>
      </c>
    </row>
    <row r="211" spans="2:11" x14ac:dyDescent="0.25">
      <c r="C211" t="s">
        <v>114</v>
      </c>
      <c r="D211">
        <v>42</v>
      </c>
      <c r="E211" t="s">
        <v>19</v>
      </c>
      <c r="F211" t="s">
        <v>113</v>
      </c>
      <c r="G211" t="s">
        <v>30</v>
      </c>
      <c r="H211" s="24">
        <v>547</v>
      </c>
      <c r="I211" s="10">
        <v>0</v>
      </c>
      <c r="J211" s="16">
        <v>0</v>
      </c>
      <c r="K211" s="15">
        <f>Tabla1[[#This Row],[Cantidad ofrecida]]*Tabla1[[#This Row],[Precio unitario contado]]</f>
        <v>0</v>
      </c>
    </row>
    <row r="212" spans="2:11" x14ac:dyDescent="0.25">
      <c r="C212" t="s">
        <v>114</v>
      </c>
      <c r="D212">
        <v>42</v>
      </c>
      <c r="E212" t="s">
        <v>19</v>
      </c>
      <c r="F212" t="s">
        <v>113</v>
      </c>
      <c r="G212" t="s">
        <v>35</v>
      </c>
      <c r="H212" s="24">
        <v>659</v>
      </c>
      <c r="I212" s="10">
        <v>0</v>
      </c>
      <c r="J212" s="16">
        <v>0</v>
      </c>
      <c r="K212" s="15">
        <f>Tabla1[[#This Row],[Cantidad ofrecida]]*Tabla1[[#This Row],[Precio unitario contado]]</f>
        <v>0</v>
      </c>
    </row>
    <row r="213" spans="2:11" x14ac:dyDescent="0.25">
      <c r="B213" s="61"/>
      <c r="C213" s="61"/>
      <c r="D213" s="61"/>
      <c r="E213" s="62"/>
      <c r="F213" s="63"/>
      <c r="G213" s="61"/>
      <c r="H213" s="64"/>
      <c r="I213" s="64"/>
      <c r="J213" s="65"/>
      <c r="K213" s="66">
        <f>SUBTOTAL(109,Tabla1[Precio total contado])</f>
        <v>0</v>
      </c>
    </row>
    <row r="214" spans="2:11" x14ac:dyDescent="0.25">
      <c r="B214"/>
      <c r="C214"/>
      <c r="G214"/>
      <c r="H214"/>
      <c r="K214"/>
    </row>
    <row r="215" spans="2:11" x14ac:dyDescent="0.25">
      <c r="B215"/>
      <c r="C215"/>
      <c r="G215"/>
      <c r="H215"/>
      <c r="K215"/>
    </row>
    <row r="216" spans="2:11" x14ac:dyDescent="0.25">
      <c r="B216"/>
      <c r="C216"/>
      <c r="G216"/>
      <c r="H216"/>
      <c r="K216"/>
    </row>
    <row r="217" spans="2:11" x14ac:dyDescent="0.25">
      <c r="B217"/>
      <c r="C217"/>
      <c r="G217"/>
      <c r="H217"/>
      <c r="K217"/>
    </row>
    <row r="218" spans="2:11" x14ac:dyDescent="0.25">
      <c r="B218"/>
      <c r="C218"/>
      <c r="G218"/>
      <c r="H218"/>
      <c r="K218"/>
    </row>
    <row r="219" spans="2:11" x14ac:dyDescent="0.25">
      <c r="B219"/>
      <c r="C219"/>
      <c r="G219"/>
      <c r="H219"/>
      <c r="K219"/>
    </row>
    <row r="220" spans="2:11" x14ac:dyDescent="0.25">
      <c r="B220"/>
      <c r="C220"/>
      <c r="G220"/>
      <c r="H220"/>
      <c r="K220"/>
    </row>
    <row r="221" spans="2:11" x14ac:dyDescent="0.25">
      <c r="B221"/>
      <c r="C221"/>
      <c r="G221"/>
      <c r="H221"/>
      <c r="K221"/>
    </row>
    <row r="222" spans="2:11" x14ac:dyDescent="0.25">
      <c r="B222"/>
      <c r="C222"/>
      <c r="G222"/>
      <c r="H222"/>
      <c r="K222"/>
    </row>
    <row r="223" spans="2:11" x14ac:dyDescent="0.25">
      <c r="B223"/>
      <c r="C223"/>
      <c r="G223"/>
      <c r="H223"/>
      <c r="K223"/>
    </row>
    <row r="224" spans="2:11" x14ac:dyDescent="0.25">
      <c r="B224"/>
      <c r="C224"/>
      <c r="G224"/>
      <c r="H224"/>
      <c r="K224"/>
    </row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266EA-B8A8-4599-8251-3C32FA846F18}">
  <sheetPr codeName="Hoja6"/>
  <dimension ref="A1:D17"/>
  <sheetViews>
    <sheetView workbookViewId="0">
      <selection activeCell="D3" sqref="D3:D17"/>
    </sheetView>
  </sheetViews>
  <sheetFormatPr baseColWidth="10" defaultRowHeight="15" x14ac:dyDescent="0.25"/>
  <sheetData>
    <row r="1" spans="1:4" x14ac:dyDescent="0.25">
      <c r="A1" t="s">
        <v>20</v>
      </c>
    </row>
    <row r="2" spans="1:4" x14ac:dyDescent="0.25">
      <c r="B2" t="s">
        <v>21</v>
      </c>
      <c r="C2" t="s">
        <v>22</v>
      </c>
    </row>
    <row r="3" spans="1:4" x14ac:dyDescent="0.25">
      <c r="A3" s="1" t="s">
        <v>6</v>
      </c>
      <c r="B3">
        <f>SUMIF('Planilla de bienes cotizados'!G:G,A3,'Planilla de bienes cotizados'!H:H)</f>
        <v>16205</v>
      </c>
      <c r="C3" s="2">
        <v>16829</v>
      </c>
      <c r="D3" s="2">
        <f>+C3-B3</f>
        <v>624</v>
      </c>
    </row>
    <row r="4" spans="1:4" x14ac:dyDescent="0.25">
      <c r="A4" s="1" t="s">
        <v>7</v>
      </c>
      <c r="B4">
        <f>SUMIF('Planilla de bienes cotizados'!G:G,A4,'Planilla de bienes cotizados'!H:H)</f>
        <v>27158</v>
      </c>
      <c r="C4">
        <v>27901</v>
      </c>
      <c r="D4" s="2">
        <f t="shared" ref="D4:D5" si="0">+C4-B4</f>
        <v>743</v>
      </c>
    </row>
    <row r="5" spans="1:4" x14ac:dyDescent="0.25">
      <c r="A5" s="1" t="s">
        <v>8</v>
      </c>
      <c r="B5">
        <f>SUMIF('Planilla de bienes cotizados'!G:G,A5,'Planilla de bienes cotizados'!H:H)</f>
        <v>9875</v>
      </c>
      <c r="C5">
        <v>9946</v>
      </c>
      <c r="D5" s="2">
        <f t="shared" si="0"/>
        <v>71</v>
      </c>
    </row>
    <row r="6" spans="1:4" x14ac:dyDescent="0.25">
      <c r="A6" s="1" t="s">
        <v>9</v>
      </c>
      <c r="B6">
        <f>SUMIF('Planilla de bienes cotizados'!G:G,A6,'Planilla de bienes cotizados'!H:H)</f>
        <v>8229</v>
      </c>
      <c r="C6" s="2">
        <v>8290</v>
      </c>
      <c r="D6" s="2">
        <f>+C6-B6</f>
        <v>61</v>
      </c>
    </row>
    <row r="7" spans="1:4" x14ac:dyDescent="0.25">
      <c r="A7" s="1" t="s">
        <v>24</v>
      </c>
      <c r="B7">
        <f>SUMIF('Planilla de bienes cotizados'!G:G,A7,'Planilla de bienes cotizados'!H:H)</f>
        <v>42638</v>
      </c>
      <c r="C7" s="3">
        <v>43574</v>
      </c>
      <c r="D7" s="2">
        <f t="shared" ref="D7:D17" si="1">+C7-B7</f>
        <v>936</v>
      </c>
    </row>
    <row r="8" spans="1:4" x14ac:dyDescent="0.25">
      <c r="A8" s="1" t="s">
        <v>25</v>
      </c>
      <c r="B8">
        <f>SUMIF('Planilla de bienes cotizados'!G:G,A8,'Planilla de bienes cotizados'!H:H)</f>
        <v>1096</v>
      </c>
      <c r="C8">
        <v>1104</v>
      </c>
      <c r="D8" s="2">
        <f t="shared" si="1"/>
        <v>8</v>
      </c>
    </row>
    <row r="9" spans="1:4" x14ac:dyDescent="0.25">
      <c r="A9" s="1" t="s">
        <v>29</v>
      </c>
      <c r="B9">
        <f>SUMIF('Planilla de bienes cotizados'!G:G,A9,'Planilla de bienes cotizados'!H:H)</f>
        <v>8229</v>
      </c>
      <c r="C9" s="4">
        <v>8553</v>
      </c>
      <c r="D9" s="2">
        <f t="shared" si="1"/>
        <v>324</v>
      </c>
    </row>
    <row r="10" spans="1:4" x14ac:dyDescent="0.25">
      <c r="A10" s="1" t="s">
        <v>30</v>
      </c>
      <c r="B10">
        <f>SUMIF('Planilla de bienes cotizados'!G:G,A10,'Planilla de bienes cotizados'!H:H)</f>
        <v>10592</v>
      </c>
      <c r="C10" s="4">
        <v>10878</v>
      </c>
      <c r="D10" s="2">
        <f t="shared" si="1"/>
        <v>286</v>
      </c>
    </row>
    <row r="11" spans="1:4" x14ac:dyDescent="0.25">
      <c r="A11" s="1" t="s">
        <v>31</v>
      </c>
      <c r="B11">
        <f>SUMIF('Planilla de bienes cotizados'!G:G,A11,'Planilla de bienes cotizados'!H:H)</f>
        <v>2193</v>
      </c>
      <c r="C11" s="4">
        <v>2208</v>
      </c>
      <c r="D11" s="2">
        <f t="shared" si="1"/>
        <v>15</v>
      </c>
    </row>
    <row r="12" spans="1:4" x14ac:dyDescent="0.25">
      <c r="A12" s="1" t="s">
        <v>32</v>
      </c>
      <c r="B12">
        <f>SUMIF('Planilla de bienes cotizados'!G:G,A12,'Planilla de bienes cotizados'!H:H)</f>
        <v>38300</v>
      </c>
      <c r="C12" s="5">
        <v>38675</v>
      </c>
      <c r="D12" s="2">
        <f t="shared" si="1"/>
        <v>375</v>
      </c>
    </row>
    <row r="13" spans="1:4" x14ac:dyDescent="0.25">
      <c r="A13" s="1" t="s">
        <v>33</v>
      </c>
      <c r="B13">
        <f>SUMIF('Planilla de bienes cotizados'!G:G,A13,'Planilla de bienes cotizados'!H:H)</f>
        <v>1350</v>
      </c>
      <c r="C13" s="4">
        <v>1404</v>
      </c>
      <c r="D13" s="2">
        <f t="shared" si="1"/>
        <v>54</v>
      </c>
    </row>
    <row r="14" spans="1:4" x14ac:dyDescent="0.25">
      <c r="A14" s="1" t="s">
        <v>34</v>
      </c>
      <c r="B14">
        <f>SUMIF('Planilla de bienes cotizados'!G:G,A14,'Planilla de bienes cotizados'!H:H)</f>
        <v>59</v>
      </c>
      <c r="C14" s="6">
        <v>59</v>
      </c>
      <c r="D14" s="2">
        <f t="shared" si="1"/>
        <v>0</v>
      </c>
    </row>
    <row r="15" spans="1:4" x14ac:dyDescent="0.25">
      <c r="A15" s="1" t="s">
        <v>35</v>
      </c>
      <c r="B15">
        <f>SUMIF('Planilla de bienes cotizados'!G:G,A15,'Planilla de bienes cotizados'!H:H)</f>
        <v>12769</v>
      </c>
      <c r="C15" s="7">
        <v>13248</v>
      </c>
      <c r="D15" s="2">
        <f t="shared" si="1"/>
        <v>479</v>
      </c>
    </row>
    <row r="16" spans="1:4" x14ac:dyDescent="0.25">
      <c r="A16" s="1" t="s">
        <v>36</v>
      </c>
      <c r="B16">
        <f>SUMIF('Planilla de bienes cotizados'!G:G,A16,'Planilla de bienes cotizados'!H:H)</f>
        <v>13717</v>
      </c>
      <c r="C16" s="8">
        <v>13816</v>
      </c>
      <c r="D16" s="2">
        <f t="shared" si="1"/>
        <v>99</v>
      </c>
    </row>
    <row r="17" spans="1:4" x14ac:dyDescent="0.25">
      <c r="A17" s="1" t="s">
        <v>37</v>
      </c>
      <c r="B17">
        <f>SUMIF('Planilla de bienes cotizados'!G:G,A17,'Planilla de bienes cotizados'!H:H)</f>
        <v>0</v>
      </c>
      <c r="C17" s="8">
        <v>363124</v>
      </c>
      <c r="D17" s="2">
        <f t="shared" si="1"/>
        <v>363124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</vt:lpstr>
      <vt:lpstr>Adjudicac-Completa</vt:lpstr>
      <vt:lpstr>Adjudicac-CON desestimados</vt:lpstr>
      <vt:lpstr>Adjudicac-Completa (sin 3)</vt:lpstr>
      <vt:lpstr>Planilla de bienes cotizados</vt:lpstr>
      <vt:lpstr>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Rueda</dc:creator>
  <cp:lastModifiedBy>José Manuel Huici</cp:lastModifiedBy>
  <dcterms:created xsi:type="dcterms:W3CDTF">2022-09-30T17:47:18Z</dcterms:created>
  <dcterms:modified xsi:type="dcterms:W3CDTF">2024-01-16T17:17:02Z</dcterms:modified>
</cp:coreProperties>
</file>